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HB123\Downloads\R08.03.04【照会310〆、323正午〆】令和６年度財政状況資料集の作成及び提出について\提出\"/>
    </mc:Choice>
  </mc:AlternateContent>
  <xr:revisionPtr revIDLastSave="0" documentId="13_ncr:1_{36190971-B75B-48A0-8E9C-B35B07EC8067}" xr6:coauthVersionLast="47" xr6:coauthVersionMax="47" xr10:uidLastSave="{00000000-0000-0000-0000-000000000000}"/>
  <bookViews>
    <workbookView xWindow="0" yWindow="0" windowWidth="28800" windowHeight="156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C35" i="10"/>
  <c r="CO34" i="10"/>
  <c r="BW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<sst xmlns="http://schemas.openxmlformats.org/spreadsheetml/2006/main" count="1044" uniqueCount="559">
  <si>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</si>
  <si>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</si>
  <si>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</si>
  <si>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</si>
  <si>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</si>
  <si>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</si>
  <si>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</si>
  <si>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</si>
  <si>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</si>
  <si>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</si>
  <si>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</si>
  <si>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</si>
  <si>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</si>
  <si>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</si>
  <si>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</si>
  <si>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</si>
  <si>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</si>
  <si>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</si>
  <si>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</si>
  <si>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</si>
  <si>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</si>
  <si>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</si>
  <si>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</si>
  <si>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</si>
  <si>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</si>
  <si>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</si>
  <si>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</si>
  <si>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</si>
  <si>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</si>
  <si>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</si>
  <si>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</si>
  <si>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</si>
  <si>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</si>
  <si>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</si>
  <si>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</si>
  <si>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</si>
  <si>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</si>
  <si>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</si>
  <si>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</si>
  <si>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</si>
  <si>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</si>
  <si>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</si>
  <si>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</si>
  <si>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</si>
  <si>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</si>
  <si>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</si>
  <si>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</si>
  <si>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</si>
  <si>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</si>
  <si>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</si>
  <si>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</si>
  <si>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</si>
  <si>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</si>
  <si>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</si>
  <si>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</si>
  <si>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</si>
  <si>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</si>
  <si>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</si>
  <si>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</si>
  <si>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</si>
  <si>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</si>
  <si>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</si>
  <si>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</si>
  <si>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</si>
  <si>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</si>
  <si>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</si>
  <si>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</si>
  <si>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</si>
  <si>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</si>
  <si>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</si>
  <si>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</si>
  <si>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</si>
  <si>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</si>
  <si>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</si>
  <si>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</si>
  <si>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</si>
  <si>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</si>
  <si>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</si>
  <si>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</si>
  <si>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</si>
  <si>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</si>
  <si>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</si>
  <si>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</si>
  <si>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</si>
  <si>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</si>
  <si>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</si>
  <si>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</si>
  <si>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</si>
  <si>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</si>
  <si>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</si>
  <si>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</si>
  <si>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</si>
  <si>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</si>
  <si>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</si>
  <si>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羽幌町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</si>
  <si>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</si>
  <si>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</si>
  <si>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</si>
  <si>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</si>
  <si>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</si>
  <si>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</si>
  <si>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</si>
  <si>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</si>
  <si>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</si>
  <si>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</si>
  <si>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</si>
  <si>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</si>
  <si>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</si>
  <si>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</si>
  <si>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</si>
  <si>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</si>
  <si>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</si>
  <si>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</si>
  <si>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</si>
  <si>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</si>
  <si>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</si>
  <si>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</si>
  <si>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</si>
  <si>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</si>
  <si>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</si>
  <si>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</si>
  <si>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</si>
  <si>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</si>
  <si>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</si>
  <si>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</si>
  <si>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</si>
  <si>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</si>
  <si>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</si>
  <si>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</si>
  <si>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</si>
  <si>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</si>
  <si>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</si>
  <si>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</si>
  <si>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</si>
  <si>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</si>
  <si>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</si>
  <si>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</si>
  <si>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</si>
  <si>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</si>
  <si>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</si>
  <si>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</si>
  <si>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</si>
  <si>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</si>
  <si>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</si>
  <si>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</si>
  <si>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</si>
  <si>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</si>
  <si>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</si>
  <si>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</si>
  <si>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</si>
  <si>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</si>
  <si>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</si>
  <si>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</si>
  <si>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</si>
  <si>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</si>
  <si>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</si>
  <si>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</si>
  <si>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</si>
  <si>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</si>
  <si>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</si>
  <si>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</si>
  <si>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</si>
  <si>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</si>
  <si>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</si>
  <si>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</si>
  <si>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</si>
  <si>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</si>
  <si>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</si>
  <si>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</si>
  <si>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</si>
  <si>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</si>
  <si>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</si>
  <si>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</si>
  <si>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</si>
  <si>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</si>
  <si>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</si>
  <si>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</si>
  <si>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</si>
  <si>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</si>
  <si>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</si>
  <si>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</si>
  <si>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</si>
  <si>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</si>
  <si>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</si>
  <si>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</si>
  <si>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</si>
  <si>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</si>
  <si>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</si>
  <si>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</si>
  <si>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</si>
  <si>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</si>
  <si>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</si>
  <si>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</si>
  <si>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</si>
  <si>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</si>
  <si>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</si>
  <si>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</si>
  <si>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</si>
  <si>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</si>
  <si>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</si>
  <si>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</si>
  <si>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</si>
  <si>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</si>
  <si>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</si>
  <si>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北海道羽幌町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</si>
  <si>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</si>
  <si>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</si>
  <si>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</si>
  <si>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</si>
  <si>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</si>
  <si>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</si>
  <si>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</si>
  <si>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</si>
  <si>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</si>
  <si>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</si>
  <si>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</si>
  <si>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</si>
  <si>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</si>
  <si>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</si>
  <si>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</si>
  <si>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</si>
  <si>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</si>
  <si>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</si>
  <si>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</si>
  <si>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</si>
  <si>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</si>
  <si>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</si>
  <si>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</si>
  <si>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</si>
  <si>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</si>
  <si>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</si>
  <si>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</si>
  <si>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</si>
  <si>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</si>
  <si>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</si>
  <si>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</si>
  <si>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</si>
  <si>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</si>
  <si>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</si>
  <si>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</si>
  <si>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</si>
  <si>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</si>
  <si>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</si>
  <si>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</si>
  <si>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</si>
  <si>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</si>
  <si>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</si>
  <si>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</si>
  <si>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</si>
  <si>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</si>
  <si>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</si>
  <si>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</si>
  <si>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</si>
  <si>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</si>
  <si>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</si>
  <si>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</si>
  <si>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</si>
  <si>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</si>
  <si>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</si>
  <si>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</si>
  <si>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</si>
  <si>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</si>
  <si>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</si>
  <si>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</si>
  <si>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</si>
  <si>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</si>
  <si>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</si>
  <si>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</si>
  <si>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</si>
  <si>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</si>
  <si>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</si>
  <si>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</si>
  <si>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</si>
  <si>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</si>
  <si>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</si>
  <si>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</si>
  <si>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</si>
  <si>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</si>
  <si>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</si>
  <si>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</si>
  <si>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</si>
  <si>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</si>
  <si>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</si>
  <si>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</si>
  <si>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</si>
  <si>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</si>
  <si>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</si>
  <si>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</si>
  <si>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</si>
  <si>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</si>
  <si>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</si>
  <si>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</si>
  <si>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</si>
  <si>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</si>
  <si>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</si>
  <si>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</si>
  <si>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</si>
  <si>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</si>
  <si>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</si>
  <si>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</si>
  <si>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</si>
  <si>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</si>
  <si>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</si>
  <si>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</si>
  <si>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</si>
  <si>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</si>
  <si>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</si>
  <si>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</si>
  <si>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</si>
  <si>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</si>
  <si>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</si>
  <si>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</si>
  <si>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</si>
  <si>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</si>
  <si>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</si>
  <si>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</si>
  <si>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</si>
  <si>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</si>
  <si>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</si>
  <si>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</si>
  <si>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</si>
  <si>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</si>
  <si>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</si>
  <si>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</si>
  <si>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</si>
  <si>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</si>
  <si>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</si>
  <si>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</si>
  <si>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</si>
  <si>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</si>
  <si>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</si>
  <si>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</si>
  <si>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港湾整備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</si>
  <si>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</si>
  <si>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</si>
  <si>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</si>
  <si>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</si>
  <si>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</si>
  <si>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</si>
  <si>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</si>
  <si>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</si>
  <si>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</si>
  <si>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</si>
  <si>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</si>
  <si>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</si>
  <si>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</si>
  <si>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</si>
  <si>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</si>
  <si>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</si>
  <si>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</si>
  <si>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</si>
  <si>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</si>
  <si>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</si>
  <si>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</si>
  <si>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</si>
  <si>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北海道羽幌町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</si>
  <si>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</si>
  <si>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</si>
  <si>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</si>
  <si>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</si>
  <si>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</si>
  <si>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</si>
  <si>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</si>
  <si>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</si>
  <si>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</si>
  <si>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</si>
  <si>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</si>
  <si>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</si>
  <si>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</si>
  <si>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</si>
  <si>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</si>
  <si>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</si>
  <si>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</si>
  <si>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</si>
  <si>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</si>
  <si>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羽幌町一般会計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</si>
  <si>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</si>
  <si>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</si>
  <si>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</si>
  <si>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</si>
  <si>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</si>
  <si>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</si>
  <si>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</si>
  <si>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</si>
  <si>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</si>
  <si>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</si>
  <si>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</si>
  <si>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</si>
  <si>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</si>
  <si>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羽幌町国民健康保険事業特別会計</t>
    <phoneticPr fontId="5"/>
  </si>
  <si>
    <t>羽幌町介護保険事業特別会計</t>
    <phoneticPr fontId="5"/>
  </si>
  <si>
    <t>羽幌町後期高齢者医療特別会計</t>
    <phoneticPr fontId="5"/>
  </si>
  <si>
    <t>羽幌町水道事業会計</t>
    <phoneticPr fontId="5"/>
  </si>
  <si>
    <t>法適用企業</t>
    <phoneticPr fontId="5"/>
  </si>
  <si>
    <t>羽幌町下水道事業会計</t>
    <phoneticPr fontId="5"/>
  </si>
  <si>
    <t>羽幌町簡易水道事業特別会計</t>
    <phoneticPr fontId="5"/>
  </si>
  <si>
    <t>法非適用企業</t>
    <phoneticPr fontId="5"/>
  </si>
  <si>
    <t>羽幌町港湾上屋事業特別会計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</si>
  <si>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</si>
  <si>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</si>
  <si>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</si>
  <si>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</si>
  <si>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</si>
  <si>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</si>
  <si>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</si>
  <si>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</si>
  <si>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</si>
  <si>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</si>
  <si>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</si>
  <si>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</si>
  <si>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</si>
  <si>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</si>
  <si>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</si>
  <si>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</si>
  <si>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</si>
  <si>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</si>
  <si>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</si>
  <si>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</si>
  <si>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</si>
  <si>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</si>
  <si>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</si>
  <si>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</si>
  <si>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</si>
  <si>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</si>
  <si>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</si>
  <si>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</si>
  <si>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</si>
  <si>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</si>
  <si>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</si>
  <si>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</si>
  <si>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</si>
  <si>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</si>
  <si>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</si>
  <si>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</si>
  <si>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</si>
  <si>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</si>
  <si>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</si>
  <si>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</si>
  <si>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</si>
  <si>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</si>
  <si>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</si>
  <si>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</si>
  <si>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</si>
  <si>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</si>
  <si>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</si>
  <si>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</si>
  <si>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</si>
  <si>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</si>
  <si>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</si>
  <si>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</si>
  <si>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</si>
  <si>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</si>
  <si>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</si>
  <si>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</si>
  <si>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</si>
  <si>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</si>
  <si>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</si>
  <si>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</si>
  <si>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</si>
  <si>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</si>
  <si>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</si>
  <si>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</si>
  <si>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</si>
  <si>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</si>
  <si>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</si>
  <si>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</si>
  <si>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</si>
  <si>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</si>
  <si>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</si>
  <si>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</si>
  <si>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</si>
  <si>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</si>
  <si>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</si>
  <si>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</si>
  <si>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</si>
  <si>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</si>
  <si>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</si>
  <si>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</si>
  <si>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</si>
  <si>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</si>
  <si>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</si>
  <si>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</si>
  <si>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</si>
  <si>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</si>
  <si>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</si>
  <si>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</si>
  <si>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</si>
  <si>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</si>
  <si>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</si>
  <si>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</si>
  <si>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</si>
  <si>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</si>
  <si>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</si>
  <si>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</si>
  <si>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</si>
  <si>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</si>
  <si>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</si>
  <si>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</si>
  <si>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</si>
  <si>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</si>
  <si>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</si>
  <si>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</si>
  <si>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</si>
  <si>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</si>
  <si>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</si>
  <si>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</si>
  <si>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</si>
  <si>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</si>
  <si>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</si>
  <si>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</si>
  <si>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</si>
  <si>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</si>
  <si>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</si>
  <si>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</si>
  <si>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</si>
  <si>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</si>
  <si>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</si>
  <si>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</si>
  <si>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</si>
  <si>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</si>
  <si>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</si>
  <si>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</si>
  <si>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</si>
  <si>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</si>
  <si>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</si>
  <si>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</si>
  <si>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</si>
  <si>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</si>
  <si>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</si>
  <si>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</si>
  <si>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</si>
  <si>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</si>
  <si>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</si>
  <si>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0.63</t>
  </si>
  <si>
    <t>▲ 1.27</t>
  </si>
  <si>
    <t>▲ 3.75</t>
  </si>
  <si>
    <t>羽幌町水道事業会計</t>
  </si>
  <si>
    <t>羽幌町一般会計</t>
  </si>
  <si>
    <t>羽幌町介護保険事業特別会計</t>
  </si>
  <si>
    <t>羽幌町下水道事業会計</t>
  </si>
  <si>
    <t>羽幌町国民健康保険事業特別会計</t>
  </si>
  <si>
    <t>羽幌町後期高齢者医療特別会計</t>
  </si>
  <si>
    <t>羽幌町簡易水道事業特別会計</t>
  </si>
  <si>
    <t>羽幌町港湾上屋事業特別会計</t>
  </si>
  <si>
    <t>その他会計（赤字）</t>
  </si>
  <si>
    <t>その他会計（黒字）</t>
  </si>
  <si>
    <t>R02</t>
    <phoneticPr fontId="5"/>
  </si>
  <si>
    <t>R03</t>
    <phoneticPr fontId="5"/>
  </si>
  <si>
    <t>R04</t>
    <phoneticPr fontId="5"/>
  </si>
  <si>
    <t>R05</t>
    <phoneticPr fontId="5"/>
  </si>
  <si>
    <t>R06</t>
    <phoneticPr fontId="5"/>
  </si>
  <si>
    <t>-</t>
    <phoneticPr fontId="2"/>
  </si>
  <si>
    <t>羽幌町外２町村衛生施設組合</t>
    <rPh sb="0" eb="3">
      <t>ハボロチョウ</t>
    </rPh>
    <rPh sb="3" eb="4">
      <t>ホカ</t>
    </rPh>
    <rPh sb="5" eb="7">
      <t>チョウソン</t>
    </rPh>
    <rPh sb="7" eb="13">
      <t>エイセイシセツクミアイ</t>
    </rPh>
    <phoneticPr fontId="2"/>
  </si>
  <si>
    <t>北留萌消防組合</t>
    <rPh sb="0" eb="7">
      <t>キタルモイショウボウクミアイ</t>
    </rPh>
    <phoneticPr fontId="2"/>
  </si>
  <si>
    <t>羽幌町地域福祉基金</t>
    <rPh sb="0" eb="9">
      <t>ハボロチョウチイキフクシキキン</t>
    </rPh>
    <phoneticPr fontId="5"/>
  </si>
  <si>
    <t>羽幌町教育施設整備基金</t>
    <rPh sb="0" eb="3">
      <t>ハボロチョウ</t>
    </rPh>
    <rPh sb="3" eb="11">
      <t>キョウイクシセツセイビキキン</t>
    </rPh>
    <phoneticPr fontId="5"/>
  </si>
  <si>
    <t>羽幌町営住宅等整備基金</t>
    <rPh sb="0" eb="2">
      <t>ハボロ</t>
    </rPh>
    <rPh sb="2" eb="7">
      <t>チョウエイジュウタクトウ</t>
    </rPh>
    <rPh sb="7" eb="11">
      <t>セイビキキン</t>
    </rPh>
    <phoneticPr fontId="5"/>
  </si>
  <si>
    <t>羽幌町役場庁舎等整備基金</t>
    <rPh sb="0" eb="3">
      <t>ハボロチョウ</t>
    </rPh>
    <rPh sb="3" eb="7">
      <t>ヤクバチョウシャ</t>
    </rPh>
    <rPh sb="7" eb="8">
      <t>トウ</t>
    </rPh>
    <rPh sb="8" eb="12">
      <t>セイビキキン</t>
    </rPh>
    <phoneticPr fontId="5"/>
  </si>
  <si>
    <t>羽幌町まちづくり事業基金</t>
    <rPh sb="0" eb="3">
      <t>ハボロチョウ</t>
    </rPh>
    <rPh sb="8" eb="12">
      <t>ジギョウキキン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</si>
</sst>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887C-4B80-A651-E858FD53CB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117711</c:v>
                </c:pt>
                <c:pt idx="1">
                  <c:v>139359</c:v>
                </c:pt>
                <c:pt idx="2">
                  <c:v>105360</c:v>
                </c:pt>
                <c:pt idx="3">
                  <c:v>78807</c:v>
                </c:pt>
                <c:pt idx="4">
                  <c:v>97734</c:v>
                </c:pt>
              </c:numCache>
            </c:numRef>
          </c:val>
          <c:smooth val="0"/>
          <c:extLst>
            <c:ext xmlns:c16="http://schemas.microsoft.com/office/drawing/2014/chart" uri="{C3380CC4-5D6E-409C-BE32-E72D297353CC}">
              <c16:uniqueId val="{00000001-887C-4B80-A651-E858FD53CB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0.27</c:v>
                </c:pt>
                <c:pt idx="1">
                  <c:v>4.62</c:v>
                </c:pt>
                <c:pt idx="2">
                  <c:v>5.63</c:v>
                </c:pt>
                <c:pt idx="3">
                  <c:v>4.38</c:v>
                </c:pt>
                <c:pt idx="4">
                  <c:v>1.99</c:v>
                </c:pt>
              </c:numCache>
            </c:numRef>
          </c:val>
          <c:extLst>
            <c:ext xmlns:c16="http://schemas.microsoft.com/office/drawing/2014/chart" uri="{C3380CC4-5D6E-409C-BE32-E72D297353CC}">
              <c16:uniqueId val="{00000000-6FF0-4E0E-BC65-CA8DAC5072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39.81</c:v>
                </c:pt>
                <c:pt idx="1">
                  <c:v>37.54</c:v>
                </c:pt>
                <c:pt idx="2">
                  <c:v>38.700000000000003</c:v>
                </c:pt>
                <c:pt idx="3">
                  <c:v>38.4</c:v>
                </c:pt>
                <c:pt idx="4">
                  <c:v>36.020000000000003</c:v>
                </c:pt>
              </c:numCache>
            </c:numRef>
          </c:val>
          <c:extLst>
            <c:ext xmlns:c16="http://schemas.microsoft.com/office/drawing/2014/chart" uri="{C3380CC4-5D6E-409C-BE32-E72D297353CC}">
              <c16:uniqueId val="{00000001-6FF0-4E0E-BC65-CA8DAC5072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-0.63</c:v>
                </c:pt>
                <c:pt idx="1">
                  <c:v>4.5</c:v>
                </c:pt>
                <c:pt idx="2">
                  <c:v>0.86</c:v>
                </c:pt>
                <c:pt idx="3">
                  <c:v>-1.27</c:v>
                </c:pt>
                <c:pt idx="4">
                  <c:v>-3.75</c:v>
                </c:pt>
              </c:numCache>
            </c:numRef>
          </c:val>
          <c:smooth val="0"/>
          <c:extLst>
            <c:ext xmlns:c16="http://schemas.microsoft.com/office/drawing/2014/chart" uri="{C3380CC4-5D6E-409C-BE32-E72D297353CC}">
              <c16:uniqueId val="{00000002-6FF0-4E0E-BC65-CA8DAC5072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0.34</c:v>
                </c:pt>
                <c:pt idx="8">
                  <c:v>0</c:v>
                </c:pt>
                <c:pt idx="9">
                  <c:v>0</c:v>
                </c:pt>
              </c:numCache>
            </c:numRef>
          </c:val>
          <c:extLst>
            <c:ext xmlns:c16="http://schemas.microsoft.com/office/drawing/2014/chart" uri="{C3380CC4-5D6E-409C-BE32-E72D297353CC}">
              <c16:uniqueId val="{00000000-23D0-4D42-A901-BCD3C1D150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D0-4D42-A901-BCD3C1D150F0}"/>
            </c:ext>
          </c:extLst>
        </c:ser>
        <c:ser>
          <c:idx val="2"/>
          <c:order val="2"/>
          <c:tx>
            <c:strRef>
              <c:f>データシート!$A$29</c:f>
              <c:strCache>
                <c:ptCount val="1"/>
                <c:pt idx="0">
                  <c:v>羽幌町港湾上屋事業特別会計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3D0-4D42-A901-BCD3C1D150F0}"/>
            </c:ext>
          </c:extLst>
        </c:ser>
        <c:ser>
          <c:idx val="3"/>
          <c:order val="3"/>
          <c:tx>
            <c:strRef>
              <c:f>データシート!$A$30</c:f>
              <c:strCache>
                <c:ptCount val="1"/>
                <c:pt idx="0">
                  <c:v>羽幌町簡易水道事業特別会計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3D0-4D42-A901-BCD3C1D150F0}"/>
            </c:ext>
          </c:extLst>
        </c:ser>
        <c:ser>
          <c:idx val="4"/>
          <c:order val="4"/>
          <c:tx>
            <c:strRef>
              <c:f>データシート!$A$31</c:f>
              <c:strCache>
                <c:ptCount val="1"/>
                <c:pt idx="0">
                  <c:v>羽幌町後期高齢者医療特別会計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4-23D0-4D42-A901-BCD3C1D150F0}"/>
            </c:ext>
          </c:extLst>
        </c:ser>
        <c:ser>
          <c:idx val="5"/>
          <c:order val="5"/>
          <c:tx>
            <c:strRef>
              <c:f>データシート!$A$32</c:f>
              <c:strCache>
                <c:ptCount val="1"/>
                <c:pt idx="0">
                  <c:v>羽幌町国民健康保険事業特別会計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0.06</c:v>
                </c:pt>
              </c:numCache>
            </c:numRef>
          </c:val>
          <c:extLst>
            <c:ext xmlns:c16="http://schemas.microsoft.com/office/drawing/2014/chart" uri="{C3380CC4-5D6E-409C-BE32-E72D297353CC}">
              <c16:uniqueId val="{00000005-23D0-4D42-A901-BCD3C1D150F0}"/>
            </c:ext>
          </c:extLst>
        </c:ser>
        <c:ser>
          <c:idx val="6"/>
          <c:order val="6"/>
          <c:tx>
            <c:strRef>
              <c:f>データシート!$A$33</c:f>
              <c:strCache>
                <c:ptCount val="1"/>
                <c:pt idx="0">
                  <c:v>羽幌町下水道事業会計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c:ext xmlns:c16="http://schemas.microsoft.com/office/drawing/2014/chart" uri="{C3380CC4-5D6E-409C-BE32-E72D297353CC}">
              <c16:uniqueId val="{00000006-23D0-4D42-A901-BCD3C1D150F0}"/>
            </c:ext>
          </c:extLst>
        </c:ser>
        <c:ser>
          <c:idx val="7"/>
          <c:order val="7"/>
          <c:tx>
            <c:strRef>
              <c:f>データシート!$A$34</c:f>
              <c:strCache>
                <c:ptCount val="1"/>
                <c:pt idx="0">
                  <c:v>羽幌町介護保険事業特別会計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0.21</c:v>
                </c:pt>
                <c:pt idx="2">
                  <c:v>#N/A</c:v>
                </c:pt>
                <c:pt idx="3">
                  <c:v>1.22</c:v>
                </c:pt>
                <c:pt idx="4">
                  <c:v>#N/A</c:v>
                </c:pt>
                <c:pt idx="5">
                  <c:v>1.18</c:v>
                </c:pt>
                <c:pt idx="6">
                  <c:v>#N/A</c:v>
                </c:pt>
                <c:pt idx="7">
                  <c:v>0.8</c:v>
                </c:pt>
                <c:pt idx="8">
                  <c:v>#N/A</c:v>
                </c:pt>
                <c:pt idx="9">
                  <c:v>0.91</c:v>
                </c:pt>
              </c:numCache>
            </c:numRef>
          </c:val>
          <c:extLst>
            <c:ext xmlns:c16="http://schemas.microsoft.com/office/drawing/2014/chart" uri="{C3380CC4-5D6E-409C-BE32-E72D297353CC}">
              <c16:uniqueId val="{00000007-23D0-4D42-A901-BCD3C1D150F0}"/>
            </c:ext>
          </c:extLst>
        </c:ser>
        <c:ser>
          <c:idx val="8"/>
          <c:order val="8"/>
          <c:tx>
            <c:strRef>
              <c:f>データシート!$A$35</c:f>
              <c:strCache>
                <c:ptCount val="1"/>
                <c:pt idx="0">
                  <c:v>羽幌町一般会計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0.26</c:v>
                </c:pt>
                <c:pt idx="2">
                  <c:v>#N/A</c:v>
                </c:pt>
                <c:pt idx="3">
                  <c:v>4.62</c:v>
                </c:pt>
                <c:pt idx="4">
                  <c:v>#N/A</c:v>
                </c:pt>
                <c:pt idx="5">
                  <c:v>5.62</c:v>
                </c:pt>
                <c:pt idx="6">
                  <c:v>#N/A</c:v>
                </c:pt>
                <c:pt idx="7">
                  <c:v>4.37</c:v>
                </c:pt>
                <c:pt idx="8">
                  <c:v>#N/A</c:v>
                </c:pt>
                <c:pt idx="9">
                  <c:v>1.98</c:v>
                </c:pt>
              </c:numCache>
            </c:numRef>
          </c:val>
          <c:extLst>
            <c:ext xmlns:c16="http://schemas.microsoft.com/office/drawing/2014/chart" uri="{C3380CC4-5D6E-409C-BE32-E72D297353CC}">
              <c16:uniqueId val="{00000008-23D0-4D42-A901-BCD3C1D150F0}"/>
            </c:ext>
          </c:extLst>
        </c:ser>
        <c:ser>
          <c:idx val="9"/>
          <c:order val="9"/>
          <c:tx>
            <c:strRef>
              <c:f>データシート!$A$36</c:f>
              <c:strCache>
                <c:ptCount val="1"/>
                <c:pt idx="0">
                  <c:v>羽幌町水道事業会計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7.14</c:v>
                </c:pt>
                <c:pt idx="2">
                  <c:v>#N/A</c:v>
                </c:pt>
                <c:pt idx="3">
                  <c:v>6.06</c:v>
                </c:pt>
                <c:pt idx="4">
                  <c:v>#N/A</c:v>
                </c:pt>
                <c:pt idx="5">
                  <c:v>6.01</c:v>
                </c:pt>
                <c:pt idx="6">
                  <c:v>#N/A</c:v>
                </c:pt>
                <c:pt idx="7">
                  <c:v>6.14</c:v>
                </c:pt>
                <c:pt idx="8">
                  <c:v>#N/A</c:v>
                </c:pt>
                <c:pt idx="9">
                  <c:v>5.72</c:v>
                </c:pt>
              </c:numCache>
            </c:numRef>
          </c:val>
          <c:extLst>
            <c:ext xmlns:c16="http://schemas.microsoft.com/office/drawing/2014/chart" uri="{C3380CC4-5D6E-409C-BE32-E72D297353CC}">
              <c16:uniqueId val="{00000009-23D0-4D42-A901-BCD3C1D150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822</c:v>
                </c:pt>
                <c:pt idx="5">
                  <c:v>808</c:v>
                </c:pt>
                <c:pt idx="8">
                  <c:v>769</c:v>
                </c:pt>
                <c:pt idx="11">
                  <c:v>771</c:v>
                </c:pt>
                <c:pt idx="14">
                  <c:v>794</c:v>
                </c:pt>
              </c:numCache>
            </c:numRef>
          </c:val>
          <c:extLst>
            <c:ext xmlns:c16="http://schemas.microsoft.com/office/drawing/2014/chart" uri="{C3380CC4-5D6E-409C-BE32-E72D297353CC}">
              <c16:uniqueId val="{00000000-8B00-415C-A2D7-84CC05E218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00-415C-A2D7-84CC05E218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3</c:v>
                </c:pt>
                <c:pt idx="6">
                  <c:v>2</c:v>
                </c:pt>
                <c:pt idx="9">
                  <c:v>3</c:v>
                </c:pt>
                <c:pt idx="12">
                  <c:v>2</c:v>
                </c:pt>
              </c:numCache>
            </c:numRef>
          </c:val>
          <c:extLst>
            <c:ext xmlns:c16="http://schemas.microsoft.com/office/drawing/2014/chart" uri="{C3380CC4-5D6E-409C-BE32-E72D297353CC}">
              <c16:uniqueId val="{00000002-8B00-415C-A2D7-84CC05E218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11</c:v>
                </c:pt>
                <c:pt idx="6">
                  <c:v>5</c:v>
                </c:pt>
                <c:pt idx="9">
                  <c:v>1</c:v>
                </c:pt>
                <c:pt idx="12">
                  <c:v>1</c:v>
                </c:pt>
              </c:numCache>
            </c:numRef>
          </c:val>
          <c:extLst>
            <c:ext xmlns:c16="http://schemas.microsoft.com/office/drawing/2014/chart" uri="{C3380CC4-5D6E-409C-BE32-E72D297353CC}">
              <c16:uniqueId val="{00000003-8B00-415C-A2D7-84CC05E218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283</c:v>
                </c:pt>
                <c:pt idx="3">
                  <c:v>273</c:v>
                </c:pt>
                <c:pt idx="6">
                  <c:v>244</c:v>
                </c:pt>
                <c:pt idx="9">
                  <c:v>226</c:v>
                </c:pt>
                <c:pt idx="12">
                  <c:v>249</c:v>
                </c:pt>
              </c:numCache>
            </c:numRef>
          </c:val>
          <c:extLst>
            <c:ext xmlns:c16="http://schemas.microsoft.com/office/drawing/2014/chart" uri="{C3380CC4-5D6E-409C-BE32-E72D297353CC}">
              <c16:uniqueId val="{00000004-8B00-415C-A2D7-84CC05E218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00-415C-A2D7-84CC05E218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00-415C-A2D7-84CC05E218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823</c:v>
                </c:pt>
                <c:pt idx="3">
                  <c:v>837</c:v>
                </c:pt>
                <c:pt idx="6">
                  <c:v>819</c:v>
                </c:pt>
                <c:pt idx="9">
                  <c:v>847</c:v>
                </c:pt>
                <c:pt idx="12">
                  <c:v>889</c:v>
                </c:pt>
              </c:numCache>
            </c:numRef>
          </c:val>
          <c:extLst>
            <c:ext xmlns:c16="http://schemas.microsoft.com/office/drawing/2014/chart" uri="{C3380CC4-5D6E-409C-BE32-E72D297353CC}">
              <c16:uniqueId val="{00000007-8B00-415C-A2D7-84CC05E218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301</c:v>
                </c:pt>
                <c:pt idx="2">
                  <c:v>#N/A</c:v>
                </c:pt>
                <c:pt idx="3">
                  <c:v>#N/A</c:v>
                </c:pt>
                <c:pt idx="4">
                  <c:v>316</c:v>
                </c:pt>
                <c:pt idx="5">
                  <c:v>#N/A</c:v>
                </c:pt>
                <c:pt idx="6">
                  <c:v>#N/A</c:v>
                </c:pt>
                <c:pt idx="7">
                  <c:v>301</c:v>
                </c:pt>
                <c:pt idx="8">
                  <c:v>#N/A</c:v>
                </c:pt>
                <c:pt idx="9">
                  <c:v>#N/A</c:v>
                </c:pt>
                <c:pt idx="10">
                  <c:v>306</c:v>
                </c:pt>
                <c:pt idx="11">
                  <c:v>#N/A</c:v>
                </c:pt>
                <c:pt idx="12">
                  <c:v>#N/A</c:v>
                </c:pt>
                <c:pt idx="13">
                  <c:v>347</c:v>
                </c:pt>
                <c:pt idx="14">
                  <c:v>#N/A</c:v>
                </c:pt>
              </c:numCache>
            </c:numRef>
          </c:val>
          <c:smooth val="0"/>
          <c:extLst>
            <c:ext xmlns:c16="http://schemas.microsoft.com/office/drawing/2014/chart" uri="{C3380CC4-5D6E-409C-BE32-E72D297353CC}">
              <c16:uniqueId val="{00000008-8B00-415C-A2D7-84CC05E218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5955</c:v>
                </c:pt>
                <c:pt idx="5">
                  <c:v>5757</c:v>
                </c:pt>
                <c:pt idx="8">
                  <c:v>5611</c:v>
                </c:pt>
                <c:pt idx="11">
                  <c:v>5406</c:v>
                </c:pt>
                <c:pt idx="14">
                  <c:v>5213</c:v>
                </c:pt>
              </c:numCache>
            </c:numRef>
          </c:val>
          <c:extLst>
            <c:ext xmlns:c16="http://schemas.microsoft.com/office/drawing/2014/chart" uri="{C3380CC4-5D6E-409C-BE32-E72D297353CC}">
              <c16:uniqueId val="{00000000-BD30-467D-B859-95A99A2B4E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488</c:v>
                </c:pt>
                <c:pt idx="5">
                  <c:v>504</c:v>
                </c:pt>
                <c:pt idx="8">
                  <c:v>550</c:v>
                </c:pt>
                <c:pt idx="11">
                  <c:v>587</c:v>
                </c:pt>
                <c:pt idx="14">
                  <c:v>596</c:v>
                </c:pt>
              </c:numCache>
            </c:numRef>
          </c:val>
          <c:extLst>
            <c:ext xmlns:c16="http://schemas.microsoft.com/office/drawing/2014/chart" uri="{C3380CC4-5D6E-409C-BE32-E72D297353CC}">
              <c16:uniqueId val="{00000001-BD30-467D-B859-95A99A2B4E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3308</c:v>
                </c:pt>
                <c:pt idx="5">
                  <c:v>3370</c:v>
                </c:pt>
                <c:pt idx="8">
                  <c:v>3545</c:v>
                </c:pt>
                <c:pt idx="11">
                  <c:v>3641</c:v>
                </c:pt>
                <c:pt idx="14">
                  <c:v>3763</c:v>
                </c:pt>
              </c:numCache>
            </c:numRef>
          </c:val>
          <c:extLst>
            <c:ext xmlns:c16="http://schemas.microsoft.com/office/drawing/2014/chart" uri="{C3380CC4-5D6E-409C-BE32-E72D297353CC}">
              <c16:uniqueId val="{00000002-BD30-467D-B859-95A99A2B4E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30-467D-B859-95A99A2B4E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30-467D-B859-95A99A2B4E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30-467D-B859-95A99A2B4E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1560</c:v>
                </c:pt>
                <c:pt idx="3">
                  <c:v>1553</c:v>
                </c:pt>
                <c:pt idx="6">
                  <c:v>1560</c:v>
                </c:pt>
                <c:pt idx="9">
                  <c:v>1589</c:v>
                </c:pt>
                <c:pt idx="12">
                  <c:v>1622</c:v>
                </c:pt>
              </c:numCache>
            </c:numRef>
          </c:val>
          <c:extLst>
            <c:ext xmlns:c16="http://schemas.microsoft.com/office/drawing/2014/chart" uri="{C3380CC4-5D6E-409C-BE32-E72D297353CC}">
              <c16:uniqueId val="{00000006-BD30-467D-B859-95A99A2B4E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c:v>
                </c:pt>
                <c:pt idx="3">
                  <c:v>5</c:v>
                </c:pt>
                <c:pt idx="6">
                  <c:v>2</c:v>
                </c:pt>
                <c:pt idx="9">
                  <c:v>7</c:v>
                </c:pt>
                <c:pt idx="12">
                  <c:v>6</c:v>
                </c:pt>
              </c:numCache>
            </c:numRef>
          </c:val>
          <c:extLst>
            <c:ext xmlns:c16="http://schemas.microsoft.com/office/drawing/2014/chart" uri="{C3380CC4-5D6E-409C-BE32-E72D297353CC}">
              <c16:uniqueId val="{00000007-BD30-467D-B859-95A99A2B4E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1925</c:v>
                </c:pt>
                <c:pt idx="3">
                  <c:v>1653</c:v>
                </c:pt>
                <c:pt idx="6">
                  <c:v>1451</c:v>
                </c:pt>
                <c:pt idx="9">
                  <c:v>1276</c:v>
                </c:pt>
                <c:pt idx="12">
                  <c:v>1078</c:v>
                </c:pt>
              </c:numCache>
            </c:numRef>
          </c:val>
          <c:extLst>
            <c:ext xmlns:c16="http://schemas.microsoft.com/office/drawing/2014/chart" uri="{C3380CC4-5D6E-409C-BE32-E72D297353CC}">
              <c16:uniqueId val="{00000008-BD30-467D-B859-95A99A2B4E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D30-467D-B859-95A99A2B4E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6467</c:v>
                </c:pt>
                <c:pt idx="3">
                  <c:v>6349</c:v>
                </c:pt>
                <c:pt idx="6">
                  <c:v>6308</c:v>
                </c:pt>
                <c:pt idx="9">
                  <c:v>6188</c:v>
                </c:pt>
                <c:pt idx="12">
                  <c:v>6086</c:v>
                </c:pt>
              </c:numCache>
            </c:numRef>
          </c:val>
          <c:extLst>
            <c:ext xmlns:c16="http://schemas.microsoft.com/office/drawing/2014/chart" uri="{C3380CC4-5D6E-409C-BE32-E72D297353CC}">
              <c16:uniqueId val="{0000000A-BD30-467D-B859-95A99A2B4E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D30-467D-B859-95A99A2B4E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1562</c:v>
                </c:pt>
                <c:pt idx="1">
                  <c:v>1560</c:v>
                </c:pt>
                <c:pt idx="2">
                  <c:v>1499</c:v>
                </c:pt>
              </c:numCache>
            </c:numRef>
          </c:val>
          <c:extLst>
            <c:ext xmlns:c16="http://schemas.microsoft.com/office/drawing/2014/chart" uri="{C3380CC4-5D6E-409C-BE32-E72D297353CC}">
              <c16:uniqueId val="{00000000-EE82-46B0-94C1-51DC8DAAA7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493</c:v>
                </c:pt>
                <c:pt idx="1">
                  <c:v>660</c:v>
                </c:pt>
                <c:pt idx="2">
                  <c:v>782</c:v>
                </c:pt>
              </c:numCache>
            </c:numRef>
          </c:val>
          <c:extLst>
            <c:ext xmlns:c16="http://schemas.microsoft.com/office/drawing/2014/chart" uri="{C3380CC4-5D6E-409C-BE32-E72D297353CC}">
              <c16:uniqueId val="{00000001-EE82-46B0-94C1-51DC8DAAA7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1182</c:v>
                </c:pt>
                <c:pt idx="1">
                  <c:v>1165</c:v>
                </c:pt>
                <c:pt idx="2">
                  <c:v>1183</c:v>
                </c:pt>
              </c:numCache>
            </c:numRef>
          </c:val>
          <c:extLst>
            <c:ext xmlns:c16="http://schemas.microsoft.com/office/drawing/2014/chart" uri="{C3380CC4-5D6E-409C-BE32-E72D297353CC}">
              <c16:uniqueId val="{00000002-EE82-46B0-94C1-51DC8DAAA7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北海道羽幌町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元利償還金等はここ数年高止まりの状況にあり、元利償還金については、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億円を上まわる状況にあります。</a:t>
          </a:r>
        </a:p>
        <a:p>
          <a:r>
            <a:rPr kumimoji="1" lang="ja-JP" altLang="en-US" sz="1400">
              <a:latin typeface="ＭＳ ゴシック" pitchFamily="49" charset="-128"/>
              <a:ea typeface="ＭＳ ゴシック" pitchFamily="49" charset="-128"/>
            </a:rPr>
            <a:t>　これは、羽幌小学校改築以降、武道館建替工事や、焼尻定住団地建設、スポーツ公園陸上競技場改修工事などの大型事業が継続したことによる償還金の増加が主な要因です。</a:t>
          </a:r>
        </a:p>
        <a:p>
          <a:r>
            <a:rPr kumimoji="1" lang="ja-JP" altLang="en-US" sz="1400">
              <a:latin typeface="ＭＳ ゴシック" pitchFamily="49" charset="-128"/>
              <a:ea typeface="ＭＳ ゴシック" pitchFamily="49" charset="-128"/>
            </a:rPr>
            <a:t>　今後も、天売複合化施設の建設など、老朽化施設の建替や大規模改修事業の償還を予定しており、基金での対応や交付税措置率の有利な過疎対策事業債等の活用など、算入公債費等の確保に努め、可能な限り実質公債費の抑制を図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満期一括償還地方債を借入れしていないため、積立していません。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北海道羽幌町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年度の将来負担額は、令和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年度に比べ</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百万円減少していますが、主な要因は公営企業債等繰入見込額及び一般会計等に係る地方債の現在高の減少によるものです。</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一般会計等に係る地方債の現在高は徐々に減少していますが、高止まりの状況にあり、これは、羽幌小学校の改築事業以降、武道館建替事業や、焼尻定住団地建設、スポーツ公園陸上競技場改修工事などの大型事業の実施が主な要因ですが、地方債については過疎対策事業債など後年度に普通交付税に補てんされるものが多く、将来負担額に対する補てん率は比較的高い水準を維持しているため、今後も、将来負担額の抑制と充当可能財源の確保を図り、健全な比率の維持に努めていき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北海道羽幌町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令和６年度末の基金の残高合計は、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百万円と、令和５年度末合計より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残高が増加した主な基金は、「羽幌町減債基金」で、歳計剰余金の積立てが増加の主な要因です。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残高が減少した主な基金は、「まちづくり事業基金」で、ハートタウンはぼろ施設管理事業を実施したことが減少の主な要因です。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羽幌町公共施設マネジメント計画に基づく更新や大規模改修を必要とする公共施設を多く有しているため、今後、単年度ごとの財源不足分を基金で充当していく必要があることから、基金残高が減少していくことが予想されますが、全体経費を抑え、基金残高の減り幅を最小に留めるよう努め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・羽幌町地域福祉基金：在宅福祉の普及及び向上、健康及び生きがいづくりの推進を図るための事業に要する経費並びに民間団体が行う事業の支援に要する経費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・羽幌町教育施設整備基金：教育施設の整備に要する経費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・羽幌町営住宅等整備基金：町営住宅等の維持修繕や有効活用を図り、効率的な管理運営を行うための事業に要する経費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・羽幌町役場庁舎等整備基金：役場庁舎等の整備及び公共施設の下水道処理設備等の改修に要する経費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・羽幌町まちづくり事業基金：羽幌リバーサイド開発計画に基づく観光施設、公園施設及び体育施設等の建設整備事業並びに市街地活性化推進事業等のまちづくりに係る事業に要する経費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・羽幌町地域福祉基金：令和６年度末残高は、令和５年度末残高と同額の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・羽幌町教育施設整備基金：令和６年度末残高は、令和５年度末残高と同額の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・羽幌町営住宅等整備基金：将来の羽幌町営住宅等の維持管理のため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・羽幌町役場庁舎等整備基金：令和６年度末残高は、令和５年度末残高と同額の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・羽幌町まちづくり事業基金：ハートタウンの維持補修のため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百万円取崩したため、令和６年度末残高は、令和５年度末残高より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単年度ごとの財源不足分を基金で充当していく必要があることから基金残高が減少していく見通しです。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令和６年度末の財政調整基金残高は、主に繰越事業の一般財源確保のために基金を取崩し、令和５年度末より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単年度ごとの財源不足分を基金で充当していく必要があることから基金残高が減少していく見通しです。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令和６年度末の減債基金残高は、歳計剰余金の積立てを行ったこと等により、令和５年度末より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単年度ごとの財源不足分を基金で充当していく必要があることから基金残高が減少していく見通しです。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北海道羽幌町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5,945
5,867
472.65
7,580,269
7,438,699
82,786
4,161,474
6,085,897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人口減少等による町税等自主財源の減少や、高い高齢化率と比例した扶助費等の増加などにより、財政力指数は類似団体を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下まわる</a:t>
          </a:r>
          <a:r>
            <a:rPr kumimoji="1" lang="en-US" altLang="ja-JP" sz="1300">
              <a:latin typeface="ＭＳ Ｐゴシック" panose="020B0600070205080204" pitchFamily="50" charset="-128"/>
              <a:ea typeface="ＭＳ Ｐゴシック" panose="020B0600070205080204" pitchFamily="50" charset="-128"/>
            </a:rPr>
            <a:t>0.20</a:t>
          </a:r>
          <a:r>
            <a:rPr kumimoji="1" lang="ja-JP" altLang="en-US" sz="1300">
              <a:latin typeface="ＭＳ Ｐゴシック" panose="020B0600070205080204" pitchFamily="50" charset="-128"/>
              <a:ea typeface="ＭＳ Ｐゴシック" panose="020B0600070205080204" pitchFamily="50" charset="-128"/>
            </a:rPr>
            <a:t>となっています。</a:t>
          </a:r>
        </a:p>
        <a:p>
          <a:r>
            <a:rPr kumimoji="1" lang="ja-JP" altLang="en-US" sz="1300">
              <a:latin typeface="ＭＳ Ｐゴシック" panose="020B0600070205080204" pitchFamily="50" charset="-128"/>
              <a:ea typeface="ＭＳ Ｐゴシック" panose="020B0600070205080204" pitchFamily="50" charset="-128"/>
            </a:rPr>
            <a:t>　これは、財政の硬直化による厳しい財政状況を表しており、今後は自主財源の確保のため、地域活性化に向けた交流人口の拡大への取組を進めるなど、活力あるまちづくりを積極的に展開しつつ、徹底的な行財政改革を進め、歳出の抑制に努めることにより、財政基盤の強化を図る必要があ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22376</xdr:rowOff>
    </xdr:from>
    <xdr:to>
      <xdr:col>7</xdr:col>
      <xdr:colOff>31750</xdr:colOff>
      <xdr:row>44</xdr:row>
      <xdr:rowOff>123976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108753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財政構造の弾力性を表す経常収支比率は、</a:t>
          </a:r>
          <a:r>
            <a:rPr kumimoji="1" lang="en-US" altLang="ja-JP" sz="1300">
              <a:latin typeface="ＭＳ Ｐゴシック" panose="020B0600070205080204" pitchFamily="50" charset="-128"/>
              <a:ea typeface="ＭＳ Ｐゴシック" panose="020B0600070205080204" pitchFamily="50" charset="-128"/>
            </a:rPr>
            <a:t>86.9</a:t>
          </a:r>
          <a:r>
            <a:rPr kumimoji="1" lang="ja-JP" altLang="en-US" sz="1300">
              <a:latin typeface="ＭＳ Ｐゴシック" panose="020B0600070205080204" pitchFamily="50" charset="-128"/>
              <a:ea typeface="ＭＳ Ｐゴシック" panose="020B0600070205080204" pitchFamily="50" charset="-128"/>
            </a:rPr>
            <a:t>％と類似団体内平均値を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％下回っていますが、高齢化による扶助費の増加等や経常一般財源の減少などにより、依然として高い水準で推移しています。</a:t>
          </a:r>
        </a:p>
        <a:p>
          <a:r>
            <a:rPr kumimoji="1" lang="ja-JP" altLang="en-US" sz="1300">
              <a:latin typeface="ＭＳ Ｐゴシック" panose="020B0600070205080204" pitchFamily="50" charset="-128"/>
              <a:ea typeface="ＭＳ Ｐゴシック" panose="020B0600070205080204" pitchFamily="50" charset="-128"/>
            </a:rPr>
            <a:t>　このことから、事務事業の見直しを更に進め、全事務事業の優先度を厳しく点検し、優先度の低い事務事業については計画的に廃止や縮小をし、優先度の高い事務事業に予算を振り分けるスクラップ・アンド・ビルドを推進し、行財政改革への取組を通じて義務的経費の削減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73406</xdr:rowOff>
    </xdr:from>
    <xdr:to>
      <xdr:col>23</xdr:col>
      <xdr:colOff>133350</xdr:colOff>
      <xdr:row>63</xdr:row>
      <xdr:rowOff>85344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03306"/>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162814</xdr:rowOff>
    </xdr:from>
    <xdr:to>
      <xdr:col>19</xdr:col>
      <xdr:colOff>133350</xdr:colOff>
      <xdr:row>62</xdr:row>
      <xdr:rowOff>73406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2126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162814</xdr:rowOff>
    </xdr:from>
    <xdr:to>
      <xdr:col>15</xdr:col>
      <xdr:colOff>82550</xdr:colOff>
      <xdr:row>62</xdr:row>
      <xdr:rowOff>107188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2126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63</xdr:row>
      <xdr:rowOff>51562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3708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51071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22606</xdr:rowOff>
    </xdr:from>
    <xdr:to>
      <xdr:col>19</xdr:col>
      <xdr:colOff>184150</xdr:colOff>
      <xdr:row>62</xdr:row>
      <xdr:rowOff>124206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134383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2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112014</xdr:rowOff>
    </xdr:from>
    <xdr:to>
      <xdr:col>15</xdr:col>
      <xdr:colOff>133350</xdr:colOff>
      <xdr:row>62</xdr:row>
      <xdr:rowOff>42164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52341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56388</xdr:rowOff>
    </xdr:from>
    <xdr:to>
      <xdr:col>11</xdr:col>
      <xdr:colOff>82550</xdr:colOff>
      <xdr:row>62</xdr:row>
      <xdr:rowOff>157988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112539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[439,714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人件費・物件費の合計額の人口１人当たりの金額は、</a:t>
          </a:r>
          <a:r>
            <a:rPr kumimoji="1" lang="en-US" altLang="ja-JP" sz="1250">
              <a:latin typeface="ＭＳ Ｐゴシック" panose="020B0600070205080204" pitchFamily="50" charset="-128"/>
              <a:ea typeface="ＭＳ Ｐゴシック" panose="020B0600070205080204" pitchFamily="50" charset="-128"/>
            </a:rPr>
            <a:t>439,714</a:t>
          </a:r>
          <a:r>
            <a:rPr kumimoji="1" lang="ja-JP" altLang="en-US" sz="1250">
              <a:latin typeface="ＭＳ Ｐゴシック" panose="020B0600070205080204" pitchFamily="50" charset="-128"/>
              <a:ea typeface="ＭＳ Ｐゴシック" panose="020B0600070205080204" pitchFamily="50" charset="-128"/>
            </a:rPr>
            <a:t>円と令和</a:t>
          </a:r>
          <a:r>
            <a:rPr kumimoji="1" lang="en-US" altLang="ja-JP" sz="1250">
              <a:latin typeface="ＭＳ Ｐゴシック" panose="020B0600070205080204" pitchFamily="50" charset="-128"/>
              <a:ea typeface="ＭＳ Ｐゴシック" panose="020B0600070205080204" pitchFamily="50" charset="-128"/>
            </a:rPr>
            <a:t>5</a:t>
          </a:r>
          <a:r>
            <a:rPr kumimoji="1" lang="ja-JP" altLang="en-US" sz="1250">
              <a:latin typeface="ＭＳ Ｐゴシック" panose="020B0600070205080204" pitchFamily="50" charset="-128"/>
              <a:ea typeface="ＭＳ Ｐゴシック" panose="020B0600070205080204" pitchFamily="50" charset="-128"/>
            </a:rPr>
            <a:t>年度に比べ</a:t>
          </a:r>
          <a:r>
            <a:rPr kumimoji="1" lang="en-US" altLang="ja-JP" sz="1250">
              <a:latin typeface="ＭＳ Ｐゴシック" panose="020B0600070205080204" pitchFamily="50" charset="-128"/>
              <a:ea typeface="ＭＳ Ｐゴシック" panose="020B0600070205080204" pitchFamily="50" charset="-128"/>
            </a:rPr>
            <a:t>60,416</a:t>
          </a:r>
          <a:r>
            <a:rPr kumimoji="1" lang="ja-JP" altLang="en-US" sz="1250">
              <a:latin typeface="ＭＳ Ｐゴシック" panose="020B0600070205080204" pitchFamily="50" charset="-128"/>
              <a:ea typeface="ＭＳ Ｐゴシック" panose="020B0600070205080204" pitchFamily="50" charset="-128"/>
            </a:rPr>
            <a:t>円（</a:t>
          </a:r>
          <a:r>
            <a:rPr kumimoji="1" lang="en-US" altLang="ja-JP" sz="1250">
              <a:latin typeface="ＭＳ Ｐゴシック" panose="020B0600070205080204" pitchFamily="50" charset="-128"/>
              <a:ea typeface="ＭＳ Ｐゴシック" panose="020B0600070205080204" pitchFamily="50" charset="-128"/>
            </a:rPr>
            <a:t>15.9</a:t>
          </a:r>
          <a:r>
            <a:rPr kumimoji="1" lang="ja-JP" altLang="en-US" sz="1250">
              <a:latin typeface="ＭＳ Ｐゴシック" panose="020B0600070205080204" pitchFamily="50" charset="-128"/>
              <a:ea typeface="ＭＳ Ｐゴシック" panose="020B0600070205080204" pitchFamily="50" charset="-128"/>
            </a:rPr>
            <a:t>％）増加しており、近年は増加傾向にあります。</a:t>
          </a:r>
        </a:p>
        <a:p>
          <a:r>
            <a:rPr kumimoji="1" lang="ja-JP" altLang="en-US" sz="1250">
              <a:latin typeface="ＭＳ Ｐゴシック" panose="020B0600070205080204" pitchFamily="50" charset="-128"/>
              <a:ea typeface="ＭＳ Ｐゴシック" panose="020B0600070205080204" pitchFamily="50" charset="-128"/>
            </a:rPr>
            <a:t>　これは、町内各所にある公共施設の老朽化が進み、その施設を維持管理するための物件費や、維持補修費の増大、また近年の物価高騰や人件費の増加によるものが主な要因として挙げられます。類似団体を上まわっているため、公共施設の現状、運営状況、利用状況、トータルコスト等を調査、分析し、総合的なマネジメントの視点から、公共施設の統廃合を視野に入れた中で、効果的かつ効率的な公共施設の管理運営に努めていきま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83396</xdr:rowOff>
    </xdr:from>
    <xdr:to>
      <xdr:col>23</xdr:col>
      <xdr:colOff>133350</xdr:colOff>
      <xdr:row>84</xdr:row>
      <xdr:rowOff>57730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313746"/>
          <a:ext cx="838200" cy="1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76884</xdr:rowOff>
    </xdr:from>
    <xdr:to>
      <xdr:col>19</xdr:col>
      <xdr:colOff>133350</xdr:colOff>
      <xdr:row>83</xdr:row>
      <xdr:rowOff>83396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307234"/>
          <a:ext cx="889000" cy="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1774</xdr:rowOff>
    </xdr:from>
    <xdr:to>
      <xdr:col>15</xdr:col>
      <xdr:colOff>82550</xdr:colOff>
      <xdr:row>83</xdr:row>
      <xdr:rowOff>76884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32124"/>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161931</xdr:rowOff>
    </xdr:from>
    <xdr:to>
      <xdr:col>11</xdr:col>
      <xdr:colOff>31750</xdr:colOff>
      <xdr:row>83</xdr:row>
      <xdr:rowOff>1774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220831"/>
          <a:ext cx="889000" cy="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6930</xdr:rowOff>
    </xdr:from>
    <xdr:to>
      <xdr:col>23</xdr:col>
      <xdr:colOff>184150</xdr:colOff>
      <xdr:row>84</xdr:row>
      <xdr:rowOff>108530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4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150457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38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32596</xdr:rowOff>
    </xdr:from>
    <xdr:to>
      <xdr:col>19</xdr:col>
      <xdr:colOff>184150</xdr:colOff>
      <xdr:row>83</xdr:row>
      <xdr:rowOff>134196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118973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49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26084</xdr:rowOff>
    </xdr:from>
    <xdr:to>
      <xdr:col>15</xdr:col>
      <xdr:colOff>133350</xdr:colOff>
      <xdr:row>83</xdr:row>
      <xdr:rowOff>127684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5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112461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4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122424</xdr:rowOff>
    </xdr:from>
    <xdr:to>
      <xdr:col>11</xdr:col>
      <xdr:colOff>82550</xdr:colOff>
      <xdr:row>83</xdr:row>
      <xdr:rowOff>52574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37351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26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111131</xdr:rowOff>
    </xdr:from>
    <xdr:to>
      <xdr:col>7</xdr:col>
      <xdr:colOff>31750</xdr:colOff>
      <xdr:row>83</xdr:row>
      <xdr:rowOff>41281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26058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5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ラスパイレス指数は、国の水準を下まわる</a:t>
          </a:r>
          <a:r>
            <a:rPr kumimoji="1" lang="en-US" altLang="ja-JP" sz="1300">
              <a:latin typeface="ＭＳ Ｐゴシック" panose="020B0600070205080204" pitchFamily="50" charset="-128"/>
              <a:ea typeface="ＭＳ Ｐゴシック" panose="020B0600070205080204" pitchFamily="50" charset="-128"/>
            </a:rPr>
            <a:t>95.1</a:t>
          </a:r>
          <a:r>
            <a:rPr kumimoji="1" lang="ja-JP" altLang="en-US" sz="1300">
              <a:latin typeface="ＭＳ Ｐゴシック" panose="020B0600070205080204" pitchFamily="50" charset="-128"/>
              <a:ea typeface="ＭＳ Ｐゴシック" panose="020B0600070205080204" pitchFamily="50" charset="-128"/>
            </a:rPr>
            <a:t>となっています。</a:t>
          </a:r>
        </a:p>
        <a:p>
          <a:r>
            <a:rPr kumimoji="1" lang="ja-JP" altLang="en-US" sz="1300">
              <a:latin typeface="ＭＳ Ｐゴシック" panose="020B0600070205080204" pitchFamily="50" charset="-128"/>
              <a:ea typeface="ＭＳ Ｐゴシック" panose="020B0600070205080204" pitchFamily="50" charset="-128"/>
            </a:rPr>
            <a:t>　職員構成の変化に伴う経験年数の変動により、年ごとの推移に増減はあるものの、類似団体平均値と同等の水準で推移しています。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109361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4843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109361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47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28928</xdr:rowOff>
    </xdr:from>
    <xdr:to>
      <xdr:col>72</xdr:col>
      <xdr:colOff>203200</xdr:colOff>
      <xdr:row>84</xdr:row>
      <xdr:rowOff>69145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4307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28928</xdr:rowOff>
    </xdr:from>
    <xdr:to>
      <xdr:col>68</xdr:col>
      <xdr:colOff>152400</xdr:colOff>
      <xdr:row>84</xdr:row>
      <xdr:rowOff>28928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430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149578</xdr:rowOff>
    </xdr:from>
    <xdr:to>
      <xdr:col>68</xdr:col>
      <xdr:colOff>203200</xdr:colOff>
      <xdr:row>84</xdr:row>
      <xdr:rowOff>79728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149578</xdr:rowOff>
    </xdr:from>
    <xdr:to>
      <xdr:col>64</xdr:col>
      <xdr:colOff>152400</xdr:colOff>
      <xdr:row>84</xdr:row>
      <xdr:rowOff>79728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89905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類似団体平均値とほぼ同等の水準となっているものの、離島を抱えている等の特殊事情から全国平均や北海道平均を大きく上まわっています。</a:t>
          </a:r>
        </a:p>
        <a:p>
          <a:r>
            <a:rPr kumimoji="1" lang="ja-JP" altLang="en-US" sz="1300">
              <a:latin typeface="ＭＳ Ｐゴシック" panose="020B0600070205080204" pitchFamily="50" charset="-128"/>
              <a:ea typeface="ＭＳ Ｐゴシック" panose="020B0600070205080204" pitchFamily="50" charset="-128"/>
            </a:rPr>
            <a:t>　人口減少に伴う数値の変動もあることから、構造改革や民間活用を導入し、更なる適正化に努めていきます。</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143154</xdr:rowOff>
    </xdr:from>
    <xdr:to>
      <xdr:col>81</xdr:col>
      <xdr:colOff>44450</xdr:colOff>
      <xdr:row>60</xdr:row>
      <xdr:rowOff>161976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30154"/>
          <a:ext cx="8382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120955</xdr:rowOff>
    </xdr:from>
    <xdr:to>
      <xdr:col>77</xdr:col>
      <xdr:colOff>44450</xdr:colOff>
      <xdr:row>60</xdr:row>
      <xdr:rowOff>143154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07955"/>
          <a:ext cx="889000" cy="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84760</xdr:rowOff>
    </xdr:from>
    <xdr:to>
      <xdr:col>72</xdr:col>
      <xdr:colOff>203200</xdr:colOff>
      <xdr:row>60</xdr:row>
      <xdr:rowOff>120955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717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69317</xdr:rowOff>
    </xdr:from>
    <xdr:to>
      <xdr:col>68</xdr:col>
      <xdr:colOff>152400</xdr:colOff>
      <xdr:row>60</xdr:row>
      <xdr:rowOff>84760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56317"/>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111176</xdr:rowOff>
    </xdr:from>
    <xdr:to>
      <xdr:col>81</xdr:col>
      <xdr:colOff>95250</xdr:colOff>
      <xdr:row>61</xdr:row>
      <xdr:rowOff>41326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9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83253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7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92354</xdr:rowOff>
    </xdr:from>
    <xdr:to>
      <xdr:col>77</xdr:col>
      <xdr:colOff>95250</xdr:colOff>
      <xdr:row>61</xdr:row>
      <xdr:rowOff>22504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7281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65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70155</xdr:rowOff>
    </xdr:from>
    <xdr:to>
      <xdr:col>73</xdr:col>
      <xdr:colOff>44450</xdr:colOff>
      <xdr:row>61</xdr:row>
      <xdr:rowOff>305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156532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4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33960</xdr:rowOff>
    </xdr:from>
    <xdr:to>
      <xdr:col>68</xdr:col>
      <xdr:colOff>203200</xdr:colOff>
      <xdr:row>60</xdr:row>
      <xdr:rowOff>135560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145737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8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18517</xdr:rowOff>
    </xdr:from>
    <xdr:to>
      <xdr:col>64</xdr:col>
      <xdr:colOff>152400</xdr:colOff>
      <xdr:row>60</xdr:row>
      <xdr:rowOff>120117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104894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39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年度の実質公債費比率は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％増加し、類似団体平均並みとなりました。</a:t>
          </a:r>
        </a:p>
        <a:p>
          <a:r>
            <a:rPr kumimoji="1" lang="ja-JP" altLang="en-US" sz="1300">
              <a:latin typeface="ＭＳ Ｐゴシック" panose="020B0600070205080204" pitchFamily="50" charset="-128"/>
              <a:ea typeface="ＭＳ Ｐゴシック" panose="020B0600070205080204" pitchFamily="50" charset="-128"/>
            </a:rPr>
            <a:t>　起債の増発は後年度の財政運営の硬直化を招くことから、今後とも「羽幌町総合振興計画」のもとに、緊急度・住民ニーズを的確に把握した事業の選択により、起債に大きく頼ることのない財政運営を進めていきます。</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157163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8500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147108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147108</xdr:rowOff>
    </xdr:from>
    <xdr:to>
      <xdr:col>72</xdr:col>
      <xdr:colOff>203200</xdr:colOff>
      <xdr:row>41</xdr:row>
      <xdr:rowOff>46038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05108"/>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46038</xdr:rowOff>
    </xdr:from>
    <xdr:to>
      <xdr:col>68</xdr:col>
      <xdr:colOff>152400</xdr:colOff>
      <xdr:row>41</xdr:row>
      <xdr:rowOff>96308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7548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78440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3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96308</xdr:rowOff>
    </xdr:from>
    <xdr:to>
      <xdr:col>73</xdr:col>
      <xdr:colOff>44450</xdr:colOff>
      <xdr:row>41</xdr:row>
      <xdr:rowOff>26458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11235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166688</xdr:rowOff>
    </xdr:from>
    <xdr:to>
      <xdr:col>68</xdr:col>
      <xdr:colOff>203200</xdr:colOff>
      <xdr:row>41</xdr:row>
      <xdr:rowOff>96838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81615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45508</xdr:rowOff>
    </xdr:from>
    <xdr:to>
      <xdr:col>64</xdr:col>
      <xdr:colOff>152400</xdr:colOff>
      <xdr:row>41</xdr:row>
      <xdr:rowOff>147108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131885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町が将来負担すべき実質的な負債を表した将来負担額は、公共施設等の建設等で起こした地方債の償還開始などの理由から発生しています。</a:t>
          </a:r>
        </a:p>
        <a:p>
          <a:r>
            <a:rPr kumimoji="1" lang="ja-JP" altLang="en-US" sz="1300">
              <a:latin typeface="ＭＳ Ｐゴシック" panose="020B0600070205080204" pitchFamily="50" charset="-128"/>
              <a:ea typeface="ＭＳ Ｐゴシック" panose="020B0600070205080204" pitchFamily="50" charset="-128"/>
            </a:rPr>
            <a:t>　将来負担額自体は、充当可能財源の減少、標準財政規模の縮小等により数値の変動がありましたが、令和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年度においては、将来負担比率の該当数値はありませんでした。</a:t>
          </a:r>
        </a:p>
        <a:p>
          <a:r>
            <a:rPr kumimoji="1" lang="ja-JP" altLang="en-US" sz="1300">
              <a:latin typeface="ＭＳ Ｐゴシック" panose="020B0600070205080204" pitchFamily="50" charset="-128"/>
              <a:ea typeface="ＭＳ Ｐゴシック" panose="020B0600070205080204" pitchFamily="50" charset="-128"/>
            </a:rPr>
            <a:t>　今後は、将来世代への負担を少しでも軽減するため、地方債を活用する新規事業の実施については、十分な検討を行い、健全な状況を維持するよう努めていきます。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111700</xdr:rowOff>
    </xdr:from>
    <xdr:to>
      <xdr:col>64</xdr:col>
      <xdr:colOff>152400</xdr:colOff>
      <xdr:row>14</xdr:row>
      <xdr:rowOff>41850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3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26627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北海道羽幌町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5,945
5,867
472.65
7,580,269
7,438,699
82,786
4,161,474
6,085,897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退職者の一部不補充等の採用抑制により、総体としての人件費の縮減を図っているため、数値は類似団体内平均値や北海道平均を下まわる</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％となっています。</a:t>
          </a:r>
        </a:p>
        <a:p>
          <a:r>
            <a:rPr kumimoji="1" lang="ja-JP" altLang="en-US" sz="1300">
              <a:latin typeface="ＭＳ Ｐゴシック" panose="020B0600070205080204" pitchFamily="50" charset="-128"/>
              <a:ea typeface="ＭＳ Ｐゴシック" panose="020B0600070205080204" pitchFamily="50" charset="-128"/>
            </a:rPr>
            <a:t>　今後も人口減少等により、自主財源の確保は厳しい状況が続くことが予想されることから、引き続き人件費の縮減に努めていきます。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42092</xdr:rowOff>
    </xdr:from>
    <xdr:to>
      <xdr:col>24</xdr:col>
      <xdr:colOff>25400</xdr:colOff>
      <xdr:row>34</xdr:row>
      <xdr:rowOff>133531</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71392"/>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35560</xdr:rowOff>
    </xdr:from>
    <xdr:to>
      <xdr:col>19</xdr:col>
      <xdr:colOff>187325</xdr:colOff>
      <xdr:row>34</xdr:row>
      <xdr:rowOff>42092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6486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34</xdr:row>
      <xdr:rowOff>68217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648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68217</xdr:rowOff>
    </xdr:from>
    <xdr:to>
      <xdr:col>11</xdr:col>
      <xdr:colOff>9525</xdr:colOff>
      <xdr:row>34</xdr:row>
      <xdr:rowOff>100874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975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82731</xdr:rowOff>
    </xdr:from>
    <xdr:to>
      <xdr:col>24</xdr:col>
      <xdr:colOff>76200</xdr:colOff>
      <xdr:row>35</xdr:row>
      <xdr:rowOff>12881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99258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162742</xdr:rowOff>
    </xdr:from>
    <xdr:to>
      <xdr:col>20</xdr:col>
      <xdr:colOff>38100</xdr:colOff>
      <xdr:row>34</xdr:row>
      <xdr:rowOff>92892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103069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89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156210</xdr:rowOff>
    </xdr:from>
    <xdr:to>
      <xdr:col>15</xdr:col>
      <xdr:colOff>149225</xdr:colOff>
      <xdr:row>34</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17417</xdr:rowOff>
    </xdr:from>
    <xdr:to>
      <xdr:col>11</xdr:col>
      <xdr:colOff>60325</xdr:colOff>
      <xdr:row>34</xdr:row>
      <xdr:rowOff>119017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129194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1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50074</xdr:rowOff>
    </xdr:from>
    <xdr:to>
      <xdr:col>6</xdr:col>
      <xdr:colOff>171450</xdr:colOff>
      <xdr:row>34</xdr:row>
      <xdr:rowOff>151674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161851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物件費に係る経常収支比率は、類似団体内平均値を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％下まわる</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％となっています。</a:t>
          </a:r>
        </a:p>
        <a:p>
          <a:r>
            <a:rPr kumimoji="1" lang="ja-JP" altLang="en-US" sz="1300">
              <a:latin typeface="ＭＳ Ｐゴシック" panose="020B0600070205080204" pitchFamily="50" charset="-128"/>
              <a:ea typeface="ＭＳ Ｐゴシック" panose="020B0600070205080204" pitchFamily="50" charset="-128"/>
            </a:rPr>
            <a:t>　これは、予算編成時、更には予算執行中も節減を徹底していることから低い水準で推移しているものの、町が保有する公共施設においては老朽化が進行している施設も多く、その維持管理に必要な物件費が増加傾向にあるため、今後も職員の創意工夫等により、更なる削減に努める必要があります。</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98425</xdr:rowOff>
    </xdr:from>
    <xdr:to>
      <xdr:col>82</xdr:col>
      <xdr:colOff>107950</xdr:colOff>
      <xdr:row>14</xdr:row>
      <xdr:rowOff>136525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4987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127000</xdr:rowOff>
    </xdr:from>
    <xdr:to>
      <xdr:col>78</xdr:col>
      <xdr:colOff>69850</xdr:colOff>
      <xdr:row>14</xdr:row>
      <xdr:rowOff>136525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3558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127000</xdr:rowOff>
    </xdr:from>
    <xdr:to>
      <xdr:col>73</xdr:col>
      <xdr:colOff>180975</xdr:colOff>
      <xdr:row>13</xdr:row>
      <xdr:rowOff>155575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3558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155575</xdr:rowOff>
    </xdr:from>
    <xdr:to>
      <xdr:col>69</xdr:col>
      <xdr:colOff>92075</xdr:colOff>
      <xdr:row>14</xdr:row>
      <xdr:rowOff>98425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3844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47625</xdr:rowOff>
    </xdr:from>
    <xdr:to>
      <xdr:col>82</xdr:col>
      <xdr:colOff>158750</xdr:colOff>
      <xdr:row>14</xdr:row>
      <xdr:rowOff>149225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64152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85725</xdr:rowOff>
    </xdr:from>
    <xdr:to>
      <xdr:col>78</xdr:col>
      <xdr:colOff>120650</xdr:colOff>
      <xdr:row>15</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26052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254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76200</xdr:rowOff>
    </xdr:from>
    <xdr:to>
      <xdr:col>74</xdr:col>
      <xdr:colOff>31750</xdr:colOff>
      <xdr:row>14</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07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104775</xdr:rowOff>
    </xdr:from>
    <xdr:to>
      <xdr:col>69</xdr:col>
      <xdr:colOff>142875</xdr:colOff>
      <xdr:row>14</xdr:row>
      <xdr:rowOff>34925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45102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47625</xdr:rowOff>
    </xdr:from>
    <xdr:to>
      <xdr:col>65</xdr:col>
      <xdr:colOff>53975</xdr:colOff>
      <xdr:row>14</xdr:row>
      <xdr:rowOff>149225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159402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％下まわる</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％となっていますが、ここ数年の扶助費の割合は高止まりの状況にあります。</a:t>
          </a:r>
        </a:p>
        <a:p>
          <a:r>
            <a:rPr kumimoji="1" lang="ja-JP" altLang="en-US" sz="1300">
              <a:latin typeface="ＭＳ Ｐゴシック" panose="020B0600070205080204" pitchFamily="50" charset="-128"/>
              <a:ea typeface="ＭＳ Ｐゴシック" panose="020B0600070205080204" pitchFamily="50" charset="-128"/>
            </a:rPr>
            <a:t>　扶助費の性質から、法令等に定められた義務的経費が大部分を占め、努力により削減することが困難な経費でありますが、可能な限り上昇傾向に歯止めをかけるよう努めていきます。</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175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51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54627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その他に係る経常収支比率は、類似団体内平均値を</a:t>
          </a:r>
          <a:r>
            <a:rPr kumimoji="1" lang="en-US" altLang="ja-JP" sz="1250">
              <a:latin typeface="ＭＳ Ｐゴシック" panose="020B0600070205080204" pitchFamily="50" charset="-128"/>
              <a:ea typeface="ＭＳ Ｐゴシック" panose="020B0600070205080204" pitchFamily="50" charset="-128"/>
            </a:rPr>
            <a:t>9.2</a:t>
          </a:r>
          <a:r>
            <a:rPr kumimoji="1" lang="ja-JP" altLang="en-US" sz="1250">
              <a:latin typeface="ＭＳ Ｐゴシック" panose="020B0600070205080204" pitchFamily="50" charset="-128"/>
              <a:ea typeface="ＭＳ Ｐゴシック" panose="020B0600070205080204" pitchFamily="50" charset="-128"/>
            </a:rPr>
            <a:t>％上まわる</a:t>
          </a:r>
          <a:r>
            <a:rPr kumimoji="1" lang="en-US" altLang="ja-JP" sz="1250">
              <a:latin typeface="ＭＳ Ｐゴシック" panose="020B0600070205080204" pitchFamily="50" charset="-128"/>
              <a:ea typeface="ＭＳ Ｐゴシック" panose="020B0600070205080204" pitchFamily="50" charset="-128"/>
            </a:rPr>
            <a:t>19.1</a:t>
          </a:r>
          <a:r>
            <a:rPr kumimoji="1" lang="ja-JP" altLang="en-US" sz="1250">
              <a:latin typeface="ＭＳ Ｐゴシック" panose="020B0600070205080204" pitchFamily="50" charset="-128"/>
              <a:ea typeface="ＭＳ Ｐゴシック" panose="020B0600070205080204" pitchFamily="50" charset="-128"/>
            </a:rPr>
            <a:t>％となっています。</a:t>
          </a:r>
        </a:p>
        <a:p>
          <a:r>
            <a:rPr kumimoji="1" lang="ja-JP" altLang="en-US" sz="1250">
              <a:latin typeface="ＭＳ Ｐゴシック" panose="020B0600070205080204" pitchFamily="50" charset="-128"/>
              <a:ea typeface="ＭＳ Ｐゴシック" panose="020B0600070205080204" pitchFamily="50" charset="-128"/>
            </a:rPr>
            <a:t>　これは、下水道事業特別会計への公債費等の償還に充てる下水道会計への出資金等が多額にのぼっていること等が主な要因となっていることから、今後は、公債費財源の繰出しなどの状況を見据えながら、特別会計等における各種事業において、可能な限りの経費節減を図り、普通会計の負担を減らすよう努めていきます。</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64135</xdr:rowOff>
    </xdr:from>
    <xdr:to>
      <xdr:col>82</xdr:col>
      <xdr:colOff>107950</xdr:colOff>
      <xdr:row>60</xdr:row>
      <xdr:rowOff>75565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322435"/>
          <a:ext cx="0" cy="10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47642</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33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75565</xdr:rowOff>
    </xdr:from>
    <xdr:to>
      <xdr:col>82</xdr:col>
      <xdr:colOff>196850</xdr:colOff>
      <xdr:row>60</xdr:row>
      <xdr:rowOff>75565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36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150512</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906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64135</xdr:rowOff>
    </xdr:from>
    <xdr:to>
      <xdr:col>82</xdr:col>
      <xdr:colOff>196850</xdr:colOff>
      <xdr:row>54</xdr:row>
      <xdr:rowOff>64135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322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75565</xdr:rowOff>
    </xdr:from>
    <xdr:to>
      <xdr:col>82</xdr:col>
      <xdr:colOff>107950</xdr:colOff>
      <xdr:row>61</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1036256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29862</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31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xdr:rowOff>
    </xdr:from>
    <xdr:to>
      <xdr:col>82</xdr:col>
      <xdr:colOff>158750</xdr:colOff>
      <xdr:row>57</xdr:row>
      <xdr:rowOff>114935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1270</xdr:rowOff>
    </xdr:from>
    <xdr:to>
      <xdr:col>78</xdr:col>
      <xdr:colOff>69850</xdr:colOff>
      <xdr:row>61</xdr:row>
      <xdr:rowOff>18415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104597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104775</xdr:rowOff>
    </xdr:from>
    <xdr:to>
      <xdr:col>78</xdr:col>
      <xdr:colOff>120650</xdr:colOff>
      <xdr:row>58</xdr:row>
      <xdr:rowOff>34925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45102</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646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18415</xdr:rowOff>
    </xdr:from>
    <xdr:to>
      <xdr:col>73</xdr:col>
      <xdr:colOff>180975</xdr:colOff>
      <xdr:row>61</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104768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116205</xdr:rowOff>
    </xdr:from>
    <xdr:to>
      <xdr:col>74</xdr:col>
      <xdr:colOff>31750</xdr:colOff>
      <xdr:row>58</xdr:row>
      <xdr:rowOff>46355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8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56532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65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86995</xdr:rowOff>
    </xdr:from>
    <xdr:to>
      <xdr:col>69</xdr:col>
      <xdr:colOff>92075</xdr:colOff>
      <xdr:row>61</xdr:row>
      <xdr:rowOff>92710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105454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144780</xdr:rowOff>
    </xdr:from>
    <xdr:to>
      <xdr:col>65</xdr:col>
      <xdr:colOff>53975</xdr:colOff>
      <xdr:row>58</xdr:row>
      <xdr:rowOff>74930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24765</xdr:rowOff>
    </xdr:from>
    <xdr:to>
      <xdr:col>82</xdr:col>
      <xdr:colOff>158750</xdr:colOff>
      <xdr:row>60</xdr:row>
      <xdr:rowOff>126365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104792</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1022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121920</xdr:rowOff>
    </xdr:from>
    <xdr:to>
      <xdr:col>78</xdr:col>
      <xdr:colOff>120650</xdr:colOff>
      <xdr:row>61</xdr:row>
      <xdr:rowOff>52070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36847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49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139065</xdr:rowOff>
    </xdr:from>
    <xdr:to>
      <xdr:col>74</xdr:col>
      <xdr:colOff>31750</xdr:colOff>
      <xdr:row>61</xdr:row>
      <xdr:rowOff>69215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1042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53992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51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41910</xdr:rowOff>
    </xdr:from>
    <xdr:to>
      <xdr:col>69</xdr:col>
      <xdr:colOff>142875</xdr:colOff>
      <xdr:row>61</xdr:row>
      <xdr:rowOff>143510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128287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36195</xdr:rowOff>
    </xdr:from>
    <xdr:to>
      <xdr:col>65</xdr:col>
      <xdr:colOff>53975</xdr:colOff>
      <xdr:row>61</xdr:row>
      <xdr:rowOff>137795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104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122572</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58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補助費等に係る経常収支比率は、類似団体内平均値を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％下まわる</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％となっています。</a:t>
          </a:r>
        </a:p>
        <a:p>
          <a:r>
            <a:rPr kumimoji="1" lang="ja-JP" altLang="en-US" sz="1300">
              <a:latin typeface="ＭＳ Ｐゴシック" panose="020B0600070205080204" pitchFamily="50" charset="-128"/>
              <a:ea typeface="ＭＳ Ｐゴシック" panose="020B0600070205080204" pitchFamily="50" charset="-128"/>
            </a:rPr>
            <a:t>　補助費は、一部事務組合への負担金支出や町内各種企業や団体への補助金のため、今後は各一部事務組合における経費削減を促すとともに、既存補助事業においても内容を精査し、目的を達成した事業や効果の低い事業等の見直しや廃止を進め、更なる経費の削減に努める必要があります。</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86995</xdr:rowOff>
    </xdr:from>
    <xdr:to>
      <xdr:col>82</xdr:col>
      <xdr:colOff>107950</xdr:colOff>
      <xdr:row>35</xdr:row>
      <xdr:rowOff>149860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916295"/>
          <a:ext cx="8382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86995</xdr:rowOff>
    </xdr:from>
    <xdr:to>
      <xdr:col>78</xdr:col>
      <xdr:colOff>69850</xdr:colOff>
      <xdr:row>34</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59162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115570</xdr:rowOff>
    </xdr:from>
    <xdr:to>
      <xdr:col>73</xdr:col>
      <xdr:colOff>180975</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5944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98425</xdr:rowOff>
    </xdr:from>
    <xdr:to>
      <xdr:col>69</xdr:col>
      <xdr:colOff>92075</xdr:colOff>
      <xdr:row>34</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927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115587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36195</xdr:rowOff>
    </xdr:from>
    <xdr:to>
      <xdr:col>78</xdr:col>
      <xdr:colOff>120650</xdr:colOff>
      <xdr:row>34</xdr:row>
      <xdr:rowOff>137795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147972</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634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64770</xdr:rowOff>
    </xdr:from>
    <xdr:to>
      <xdr:col>74</xdr:col>
      <xdr:colOff>31750</xdr:colOff>
      <xdr:row>34</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5097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6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47625</xdr:rowOff>
    </xdr:from>
    <xdr:to>
      <xdr:col>65</xdr:col>
      <xdr:colOff>53975</xdr:colOff>
      <xdr:row>34</xdr:row>
      <xdr:rowOff>149225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159402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％上まわる</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％で、老朽化施設の建替え等に係る公債費の増加に伴い上昇傾向にあります。</a:t>
          </a:r>
        </a:p>
        <a:p>
          <a:r>
            <a:rPr kumimoji="1" lang="ja-JP" altLang="en-US" sz="1300">
              <a:latin typeface="ＭＳ Ｐゴシック" panose="020B0600070205080204" pitchFamily="50" charset="-128"/>
              <a:ea typeface="ＭＳ Ｐゴシック" panose="020B0600070205080204" pitchFamily="50" charset="-128"/>
            </a:rPr>
            <a:t>　今後は、交付税措置の有無や算入率等を考慮した中での起債の活用を検討し、可能な限り後年度の公債費負担が増えないように努めていきます。</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46989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25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02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39370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02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公債費以外に係る経常収支比率は、類似団体内平均値を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％下まわる</a:t>
          </a:r>
          <a:r>
            <a:rPr kumimoji="1" lang="en-US" altLang="ja-JP" sz="1300">
              <a:latin typeface="ＭＳ Ｐゴシック" panose="020B0600070205080204" pitchFamily="50" charset="-128"/>
              <a:ea typeface="ＭＳ Ｐゴシック" panose="020B0600070205080204" pitchFamily="50" charset="-128"/>
            </a:rPr>
            <a:t>67.5</a:t>
          </a:r>
          <a:r>
            <a:rPr kumimoji="1" lang="ja-JP" altLang="en-US" sz="1300">
              <a:latin typeface="ＭＳ Ｐゴシック" panose="020B0600070205080204" pitchFamily="50" charset="-128"/>
              <a:ea typeface="ＭＳ Ｐゴシック" panose="020B0600070205080204" pitchFamily="50" charset="-128"/>
            </a:rPr>
            <a:t>％となっています。</a:t>
          </a:r>
        </a:p>
        <a:p>
          <a:r>
            <a:rPr kumimoji="1" lang="ja-JP" altLang="en-US" sz="1300">
              <a:latin typeface="ＭＳ Ｐゴシック" panose="020B0600070205080204" pitchFamily="50" charset="-128"/>
              <a:ea typeface="ＭＳ Ｐゴシック" panose="020B0600070205080204" pitchFamily="50" charset="-128"/>
            </a:rPr>
            <a:t>　公債費以外での主な内容は、特別会計への繰出金等（上記の「その他」）であり、今後も各種取り組みを通じて経常経費の削減に努めていきます。</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24130</xdr:rowOff>
    </xdr:from>
    <xdr:to>
      <xdr:col>82</xdr:col>
      <xdr:colOff>107950</xdr:colOff>
      <xdr:row>76</xdr:row>
      <xdr:rowOff>146050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5433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76</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12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76</xdr:row>
      <xdr:rowOff>73661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124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73661</xdr:rowOff>
    </xdr:from>
    <xdr:to>
      <xdr:col>69</xdr:col>
      <xdr:colOff>92075</xdr:colOff>
      <xdr:row>76</xdr:row>
      <xdr:rowOff>127000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038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95250</xdr:rowOff>
    </xdr:from>
    <xdr:to>
      <xdr:col>82</xdr:col>
      <xdr:colOff>158750</xdr:colOff>
      <xdr:row>77</xdr:row>
      <xdr:rowOff>25400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111777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144780</xdr:rowOff>
    </xdr:from>
    <xdr:to>
      <xdr:col>78</xdr:col>
      <xdr:colOff>120650</xdr:colOff>
      <xdr:row>76</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102870</xdr:rowOff>
    </xdr:from>
    <xdr:to>
      <xdr:col>74</xdr:col>
      <xdr:colOff>31750</xdr:colOff>
      <xdr:row>76</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22861</xdr:rowOff>
    </xdr:from>
    <xdr:to>
      <xdr:col>69</xdr:col>
      <xdr:colOff>142875</xdr:colOff>
      <xdr:row>76</xdr:row>
      <xdr:rowOff>124461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109238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北海道羽幌町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84191</xdr:rowOff>
    </xdr:from>
    <xdr:to>
      <xdr:col>29</xdr:col>
      <xdr:colOff>127000</xdr:colOff>
      <xdr:row>17</xdr:row>
      <xdr:rowOff>15286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75016"/>
          <a:ext cx="647700" cy="10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68968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9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15286</xdr:rowOff>
    </xdr:from>
    <xdr:to>
      <xdr:col>26</xdr:col>
      <xdr:colOff>50800</xdr:colOff>
      <xdr:row>17</xdr:row>
      <xdr:rowOff>75257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77561"/>
          <a:ext cx="698500" cy="59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75257</xdr:rowOff>
    </xdr:from>
    <xdr:to>
      <xdr:col>22</xdr:col>
      <xdr:colOff>114300</xdr:colOff>
      <xdr:row>17</xdr:row>
      <xdr:rowOff>125677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37532"/>
          <a:ext cx="698500" cy="50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125677</xdr:rowOff>
    </xdr:from>
    <xdr:to>
      <xdr:col>18</xdr:col>
      <xdr:colOff>177800</xdr:colOff>
      <xdr:row>17</xdr:row>
      <xdr:rowOff>153685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87952"/>
          <a:ext cx="698500" cy="28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33391</xdr:rowOff>
    </xdr:from>
    <xdr:to>
      <xdr:col>29</xdr:col>
      <xdr:colOff>177800</xdr:colOff>
      <xdr:row>16</xdr:row>
      <xdr:rowOff>134991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2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49918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6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135936</xdr:rowOff>
    </xdr:from>
    <xdr:to>
      <xdr:col>26</xdr:col>
      <xdr:colOff>101600</xdr:colOff>
      <xdr:row>17</xdr:row>
      <xdr:rowOff>66086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26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76263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9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24457</xdr:rowOff>
    </xdr:from>
    <xdr:to>
      <xdr:col>22</xdr:col>
      <xdr:colOff>165100</xdr:colOff>
      <xdr:row>17</xdr:row>
      <xdr:rowOff>126057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86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136234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5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74877</xdr:rowOff>
    </xdr:from>
    <xdr:to>
      <xdr:col>19</xdr:col>
      <xdr:colOff>38100</xdr:colOff>
      <xdr:row>18</xdr:row>
      <xdr:rowOff>5027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37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161254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2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102885</xdr:rowOff>
    </xdr:from>
    <xdr:to>
      <xdr:col>15</xdr:col>
      <xdr:colOff>101600</xdr:colOff>
      <xdr:row>18</xdr:row>
      <xdr:rowOff>33035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6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17812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5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216440</xdr:rowOff>
    </xdr:from>
    <xdr:to>
      <xdr:col>29</xdr:col>
      <xdr:colOff>127000</xdr:colOff>
      <xdr:row>36</xdr:row>
      <xdr:rowOff>34207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26790"/>
          <a:ext cx="647700" cy="160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34207</xdr:rowOff>
    </xdr:from>
    <xdr:to>
      <xdr:col>26</xdr:col>
      <xdr:colOff>50800</xdr:colOff>
      <xdr:row>36</xdr:row>
      <xdr:rowOff>82423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87457"/>
          <a:ext cx="698500" cy="4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58630</xdr:rowOff>
    </xdr:from>
    <xdr:to>
      <xdr:col>22</xdr:col>
      <xdr:colOff>114300</xdr:colOff>
      <xdr:row>36</xdr:row>
      <xdr:rowOff>82423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11880"/>
          <a:ext cx="698500" cy="23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58630</xdr:rowOff>
    </xdr:from>
    <xdr:to>
      <xdr:col>18</xdr:col>
      <xdr:colOff>177800</xdr:colOff>
      <xdr:row>36</xdr:row>
      <xdr:rowOff>124505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11880"/>
          <a:ext cx="698500" cy="65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165640</xdr:rowOff>
    </xdr:from>
    <xdr:to>
      <xdr:col>29</xdr:col>
      <xdr:colOff>177800</xdr:colOff>
      <xdr:row>35</xdr:row>
      <xdr:rowOff>267240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75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10717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2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326307</xdr:rowOff>
    </xdr:from>
    <xdr:to>
      <xdr:col>26</xdr:col>
      <xdr:colOff>101600</xdr:colOff>
      <xdr:row>36</xdr:row>
      <xdr:rowOff>85007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95184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31623</xdr:rowOff>
    </xdr:from>
    <xdr:to>
      <xdr:col>22</xdr:col>
      <xdr:colOff>165100</xdr:colOff>
      <xdr:row>36</xdr:row>
      <xdr:rowOff>133223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4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118000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7830</xdr:rowOff>
    </xdr:from>
    <xdr:to>
      <xdr:col>19</xdr:col>
      <xdr:colOff>38100</xdr:colOff>
      <xdr:row>36</xdr:row>
      <xdr:rowOff>109430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1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119607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2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73705</xdr:rowOff>
    </xdr:from>
    <xdr:to>
      <xdr:col>15</xdr:col>
      <xdr:colOff>101600</xdr:colOff>
      <xdr:row>37</xdr:row>
      <xdr:rowOff>3855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6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185482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北海道羽幌町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5,945
5,867
472.65
7,580,269
7,438,699
82,786
4,161,474
6,085,897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20243</xdr:rowOff>
    </xdr:from>
    <xdr:to>
      <xdr:col>24</xdr:col>
      <xdr:colOff>63500</xdr:colOff>
      <xdr:row>36</xdr:row>
      <xdr:rowOff>118819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92443"/>
          <a:ext cx="838200" cy="9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118819</xdr:rowOff>
    </xdr:from>
    <xdr:to>
      <xdr:col>19</xdr:col>
      <xdr:colOff>177800</xdr:colOff>
      <xdr:row>36</xdr:row>
      <xdr:rowOff>141762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91019"/>
          <a:ext cx="889000" cy="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141762</xdr:rowOff>
    </xdr:from>
    <xdr:to>
      <xdr:col>15</xdr:col>
      <xdr:colOff>50800</xdr:colOff>
      <xdr:row>37</xdr:row>
      <xdr:rowOff>12383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13962"/>
          <a:ext cx="889000" cy="4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12383</xdr:rowOff>
    </xdr:from>
    <xdr:to>
      <xdr:col>10</xdr:col>
      <xdr:colOff>114300</xdr:colOff>
      <xdr:row>37</xdr:row>
      <xdr:rowOff>46838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56033"/>
          <a:ext cx="8890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140893</xdr:rowOff>
    </xdr:from>
    <xdr:to>
      <xdr:col>24</xdr:col>
      <xdr:colOff>114300</xdr:colOff>
      <xdr:row>36</xdr:row>
      <xdr:rowOff>71043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163770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68019</xdr:rowOff>
    </xdr:from>
    <xdr:to>
      <xdr:col>20</xdr:col>
      <xdr:colOff>38100</xdr:colOff>
      <xdr:row>36</xdr:row>
      <xdr:rowOff>169619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4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14696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1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90962</xdr:rowOff>
    </xdr:from>
    <xdr:to>
      <xdr:col>15</xdr:col>
      <xdr:colOff>101600</xdr:colOff>
      <xdr:row>37</xdr:row>
      <xdr:rowOff>21112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37639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3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133033</xdr:rowOff>
    </xdr:from>
    <xdr:to>
      <xdr:col>10</xdr:col>
      <xdr:colOff>165100</xdr:colOff>
      <xdr:row>37</xdr:row>
      <xdr:rowOff>63183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79710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8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167488</xdr:rowOff>
    </xdr:from>
    <xdr:to>
      <xdr:col>6</xdr:col>
      <xdr:colOff>38100</xdr:colOff>
      <xdr:row>37</xdr:row>
      <xdr:rowOff>97638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114165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1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88775</xdr:rowOff>
    </xdr:from>
    <xdr:to>
      <xdr:col>24</xdr:col>
      <xdr:colOff>63500</xdr:colOff>
      <xdr:row>58</xdr:row>
      <xdr:rowOff>14332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61425"/>
          <a:ext cx="838200" cy="9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165376</xdr:rowOff>
    </xdr:from>
    <xdr:to>
      <xdr:col>19</xdr:col>
      <xdr:colOff>177800</xdr:colOff>
      <xdr:row>58</xdr:row>
      <xdr:rowOff>14332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38026"/>
          <a:ext cx="889000" cy="2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165376</xdr:rowOff>
    </xdr:from>
    <xdr:to>
      <xdr:col>15</xdr:col>
      <xdr:colOff>50800</xdr:colOff>
      <xdr:row>58</xdr:row>
      <xdr:rowOff>99847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38026"/>
          <a:ext cx="889000" cy="10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55483</xdr:rowOff>
    </xdr:from>
    <xdr:to>
      <xdr:col>10</xdr:col>
      <xdr:colOff>114300</xdr:colOff>
      <xdr:row>58</xdr:row>
      <xdr:rowOff>99847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99583"/>
          <a:ext cx="889000" cy="4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37975</xdr:rowOff>
    </xdr:from>
    <xdr:to>
      <xdr:col>24</xdr:col>
      <xdr:colOff>114300</xdr:colOff>
      <xdr:row>57</xdr:row>
      <xdr:rowOff>139575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16402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134982</xdr:rowOff>
    </xdr:from>
    <xdr:to>
      <xdr:col>20</xdr:col>
      <xdr:colOff>38100</xdr:colOff>
      <xdr:row>58</xdr:row>
      <xdr:rowOff>65132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56259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0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114576</xdr:rowOff>
    </xdr:from>
    <xdr:to>
      <xdr:col>15</xdr:col>
      <xdr:colOff>101600</xdr:colOff>
      <xdr:row>58</xdr:row>
      <xdr:rowOff>44726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35853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7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49047</xdr:rowOff>
    </xdr:from>
    <xdr:to>
      <xdr:col>10</xdr:col>
      <xdr:colOff>165100</xdr:colOff>
      <xdr:row>58</xdr:row>
      <xdr:rowOff>150647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141774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4683</xdr:rowOff>
    </xdr:from>
    <xdr:to>
      <xdr:col>6</xdr:col>
      <xdr:colOff>38100</xdr:colOff>
      <xdr:row>58</xdr:row>
      <xdr:rowOff>106283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97410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57943</xdr:rowOff>
    </xdr:from>
    <xdr:to>
      <xdr:col>24</xdr:col>
      <xdr:colOff>63500</xdr:colOff>
      <xdr:row>74</xdr:row>
      <xdr:rowOff>106586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573793"/>
          <a:ext cx="838200" cy="22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73863</xdr:rowOff>
    </xdr:from>
    <xdr:to>
      <xdr:col>19</xdr:col>
      <xdr:colOff>177800</xdr:colOff>
      <xdr:row>74</xdr:row>
      <xdr:rowOff>106586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761163"/>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147211</xdr:rowOff>
    </xdr:from>
    <xdr:to>
      <xdr:col>15</xdr:col>
      <xdr:colOff>50800</xdr:colOff>
      <xdr:row>74</xdr:row>
      <xdr:rowOff>73863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663061"/>
          <a:ext cx="889000" cy="9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147211</xdr:rowOff>
    </xdr:from>
    <xdr:to>
      <xdr:col>10</xdr:col>
      <xdr:colOff>114300</xdr:colOff>
      <xdr:row>74</xdr:row>
      <xdr:rowOff>135128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663061"/>
          <a:ext cx="889000" cy="1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7143</xdr:rowOff>
    </xdr:from>
    <xdr:to>
      <xdr:col>24</xdr:col>
      <xdr:colOff>114300</xdr:colOff>
      <xdr:row>73</xdr:row>
      <xdr:rowOff>108743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52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30020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3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55786</xdr:rowOff>
    </xdr:from>
    <xdr:to>
      <xdr:col>20</xdr:col>
      <xdr:colOff>38100</xdr:colOff>
      <xdr:row>74</xdr:row>
      <xdr:rowOff>157386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4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2463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51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23063</xdr:rowOff>
    </xdr:from>
    <xdr:to>
      <xdr:col>15</xdr:col>
      <xdr:colOff>101600</xdr:colOff>
      <xdr:row>74</xdr:row>
      <xdr:rowOff>124663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141190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48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96411</xdr:rowOff>
    </xdr:from>
    <xdr:to>
      <xdr:col>10</xdr:col>
      <xdr:colOff>165100</xdr:colOff>
      <xdr:row>74</xdr:row>
      <xdr:rowOff>26561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43088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84328</xdr:rowOff>
    </xdr:from>
    <xdr:to>
      <xdr:col>6</xdr:col>
      <xdr:colOff>38100</xdr:colOff>
      <xdr:row>75</xdr:row>
      <xdr:rowOff>14478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7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31005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54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109617</xdr:rowOff>
    </xdr:from>
    <xdr:to>
      <xdr:col>24</xdr:col>
      <xdr:colOff>63500</xdr:colOff>
      <xdr:row>97</xdr:row>
      <xdr:rowOff>38467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68817"/>
          <a:ext cx="838200" cy="10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109617</xdr:rowOff>
    </xdr:from>
    <xdr:to>
      <xdr:col>19</xdr:col>
      <xdr:colOff>177800</xdr:colOff>
      <xdr:row>97</xdr:row>
      <xdr:rowOff>23279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68817"/>
          <a:ext cx="889000" cy="8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58172</xdr:rowOff>
    </xdr:from>
    <xdr:to>
      <xdr:col>15</xdr:col>
      <xdr:colOff>50800</xdr:colOff>
      <xdr:row>97</xdr:row>
      <xdr:rowOff>23279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17372"/>
          <a:ext cx="889000" cy="13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58172</xdr:rowOff>
    </xdr:from>
    <xdr:to>
      <xdr:col>10</xdr:col>
      <xdr:colOff>114300</xdr:colOff>
      <xdr:row>97</xdr:row>
      <xdr:rowOff>158747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17372"/>
          <a:ext cx="889000" cy="27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159117</xdr:rowOff>
    </xdr:from>
    <xdr:to>
      <xdr:col>24</xdr:col>
      <xdr:colOff>114300</xdr:colOff>
      <xdr:row>97</xdr:row>
      <xdr:rowOff>89267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1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137544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58817</xdr:rowOff>
    </xdr:from>
    <xdr:to>
      <xdr:col>20</xdr:col>
      <xdr:colOff>38100</xdr:colOff>
      <xdr:row>96</xdr:row>
      <xdr:rowOff>160417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1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151544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1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143929</xdr:rowOff>
    </xdr:from>
    <xdr:to>
      <xdr:col>15</xdr:col>
      <xdr:colOff>101600</xdr:colOff>
      <xdr:row>97</xdr:row>
      <xdr:rowOff>74079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65206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9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7372</xdr:rowOff>
    </xdr:from>
    <xdr:to>
      <xdr:col>10</xdr:col>
      <xdr:colOff>165100</xdr:colOff>
      <xdr:row>96</xdr:row>
      <xdr:rowOff>108972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6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100099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5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107947</xdr:rowOff>
    </xdr:from>
    <xdr:to>
      <xdr:col>6</xdr:col>
      <xdr:colOff>38100</xdr:colOff>
      <xdr:row>98</xdr:row>
      <xdr:rowOff>38097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3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29224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3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68845</xdr:rowOff>
    </xdr:from>
    <xdr:to>
      <xdr:col>55</xdr:col>
      <xdr:colOff>0</xdr:colOff>
      <xdr:row>36</xdr:row>
      <xdr:rowOff>86158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41045"/>
          <a:ext cx="838200" cy="1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86158</xdr:rowOff>
    </xdr:from>
    <xdr:to>
      <xdr:col>50</xdr:col>
      <xdr:colOff>114300</xdr:colOff>
      <xdr:row>36</xdr:row>
      <xdr:rowOff>124405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58358"/>
          <a:ext cx="889000" cy="3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124405</xdr:rowOff>
    </xdr:from>
    <xdr:to>
      <xdr:col>45</xdr:col>
      <xdr:colOff>177800</xdr:colOff>
      <xdr:row>37</xdr:row>
      <xdr:rowOff>1250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96605"/>
          <a:ext cx="889000" cy="4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155401</xdr:rowOff>
    </xdr:from>
    <xdr:to>
      <xdr:col>41</xdr:col>
      <xdr:colOff>50800</xdr:colOff>
      <xdr:row>37</xdr:row>
      <xdr:rowOff>1250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56151"/>
          <a:ext cx="889000" cy="18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18045</xdr:rowOff>
    </xdr:from>
    <xdr:to>
      <xdr:col>55</xdr:col>
      <xdr:colOff>50800</xdr:colOff>
      <xdr:row>36</xdr:row>
      <xdr:rowOff>119645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40922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4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35358</xdr:rowOff>
    </xdr:from>
    <xdr:to>
      <xdr:col>50</xdr:col>
      <xdr:colOff>165100</xdr:colOff>
      <xdr:row>36</xdr:row>
      <xdr:rowOff>136958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0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153485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8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73605</xdr:rowOff>
    </xdr:from>
    <xdr:to>
      <xdr:col>46</xdr:col>
      <xdr:colOff>38100</xdr:colOff>
      <xdr:row>37</xdr:row>
      <xdr:rowOff>3755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20282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2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121900</xdr:rowOff>
    </xdr:from>
    <xdr:to>
      <xdr:col>41</xdr:col>
      <xdr:colOff>101600</xdr:colOff>
      <xdr:row>37</xdr:row>
      <xdr:rowOff>52050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68577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6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104601</xdr:rowOff>
    </xdr:from>
    <xdr:to>
      <xdr:col>36</xdr:col>
      <xdr:colOff>165100</xdr:colOff>
      <xdr:row>36</xdr:row>
      <xdr:rowOff>34751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51278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8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110743</xdr:rowOff>
    </xdr:from>
    <xdr:to>
      <xdr:col>55</xdr:col>
      <xdr:colOff>0</xdr:colOff>
      <xdr:row>58</xdr:row>
      <xdr:rowOff>141648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54843"/>
          <a:ext cx="838200" cy="3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98291</xdr:rowOff>
    </xdr:from>
    <xdr:to>
      <xdr:col>50</xdr:col>
      <xdr:colOff>114300</xdr:colOff>
      <xdr:row>58</xdr:row>
      <xdr:rowOff>141648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10042391"/>
          <a:ext cx="8890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42775</xdr:rowOff>
    </xdr:from>
    <xdr:to>
      <xdr:col>45</xdr:col>
      <xdr:colOff>177800</xdr:colOff>
      <xdr:row>58</xdr:row>
      <xdr:rowOff>98291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8687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42775</xdr:rowOff>
    </xdr:from>
    <xdr:to>
      <xdr:col>41</xdr:col>
      <xdr:colOff>50800</xdr:colOff>
      <xdr:row>58</xdr:row>
      <xdr:rowOff>78123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86875"/>
          <a:ext cx="889000" cy="3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59943</xdr:rowOff>
    </xdr:from>
    <xdr:to>
      <xdr:col>55</xdr:col>
      <xdr:colOff>50800</xdr:colOff>
      <xdr:row>58</xdr:row>
      <xdr:rowOff>161543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146320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1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90848</xdr:rowOff>
    </xdr:from>
    <xdr:to>
      <xdr:col>50</xdr:col>
      <xdr:colOff>165100</xdr:colOff>
      <xdr:row>59</xdr:row>
      <xdr:rowOff>20998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3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12125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2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47491</xdr:rowOff>
    </xdr:from>
    <xdr:to>
      <xdr:col>46</xdr:col>
      <xdr:colOff>38100</xdr:colOff>
      <xdr:row>58</xdr:row>
      <xdr:rowOff>149091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9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140218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163425</xdr:rowOff>
    </xdr:from>
    <xdr:to>
      <xdr:col>41</xdr:col>
      <xdr:colOff>101600</xdr:colOff>
      <xdr:row>58</xdr:row>
      <xdr:rowOff>93575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3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84702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2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27323</xdr:rowOff>
    </xdr:from>
    <xdr:to>
      <xdr:col>36</xdr:col>
      <xdr:colOff>165100</xdr:colOff>
      <xdr:row>58</xdr:row>
      <xdr:rowOff>128923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120050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6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94419</xdr:rowOff>
    </xdr:from>
    <xdr:to>
      <xdr:col>45</xdr:col>
      <xdr:colOff>177800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67519"/>
          <a:ext cx="889000" cy="4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94419</xdr:rowOff>
    </xdr:from>
    <xdr:to>
      <xdr:col>41</xdr:col>
      <xdr:colOff>50800</xdr:colOff>
      <xdr:row>78</xdr:row>
      <xdr:rowOff>139700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67519"/>
          <a:ext cx="889000" cy="4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43619</xdr:rowOff>
    </xdr:from>
    <xdr:to>
      <xdr:col>41</xdr:col>
      <xdr:colOff>101600</xdr:colOff>
      <xdr:row>78</xdr:row>
      <xdr:rowOff>145219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136346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0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64926</xdr:rowOff>
    </xdr:from>
    <xdr:to>
      <xdr:col>55</xdr:col>
      <xdr:colOff>0</xdr:colOff>
      <xdr:row>98</xdr:row>
      <xdr:rowOff>120853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67026"/>
          <a:ext cx="838200" cy="5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51095</xdr:rowOff>
    </xdr:from>
    <xdr:to>
      <xdr:col>50</xdr:col>
      <xdr:colOff>114300</xdr:colOff>
      <xdr:row>98</xdr:row>
      <xdr:rowOff>120853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53195"/>
          <a:ext cx="889000" cy="6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51095</xdr:rowOff>
    </xdr:from>
    <xdr:to>
      <xdr:col>45</xdr:col>
      <xdr:colOff>177800</xdr:colOff>
      <xdr:row>98</xdr:row>
      <xdr:rowOff>108587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53195"/>
          <a:ext cx="889000" cy="5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15077</xdr:rowOff>
    </xdr:from>
    <xdr:to>
      <xdr:col>41</xdr:col>
      <xdr:colOff>50800</xdr:colOff>
      <xdr:row>98</xdr:row>
      <xdr:rowOff>108587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17177"/>
          <a:ext cx="889000" cy="9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14126</xdr:rowOff>
    </xdr:from>
    <xdr:to>
      <xdr:col>55</xdr:col>
      <xdr:colOff>50800</xdr:colOff>
      <xdr:row>98</xdr:row>
      <xdr:rowOff>115726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164003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9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70053</xdr:rowOff>
    </xdr:from>
    <xdr:to>
      <xdr:col>50</xdr:col>
      <xdr:colOff>165100</xdr:colOff>
      <xdr:row>99</xdr:row>
      <xdr:rowOff>203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162780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6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295</xdr:rowOff>
    </xdr:from>
    <xdr:to>
      <xdr:col>46</xdr:col>
      <xdr:colOff>38100</xdr:colOff>
      <xdr:row>98</xdr:row>
      <xdr:rowOff>101895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93022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9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57787</xdr:rowOff>
    </xdr:from>
    <xdr:to>
      <xdr:col>41</xdr:col>
      <xdr:colOff>101600</xdr:colOff>
      <xdr:row>98</xdr:row>
      <xdr:rowOff>159387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150514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135727</xdr:rowOff>
    </xdr:from>
    <xdr:to>
      <xdr:col>36</xdr:col>
      <xdr:colOff>165100</xdr:colOff>
      <xdr:row>98</xdr:row>
      <xdr:rowOff>65877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6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57004</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85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106357</xdr:rowOff>
    </xdr:from>
    <xdr:to>
      <xdr:col>85</xdr:col>
      <xdr:colOff>127000</xdr:colOff>
      <xdr:row>38</xdr:row>
      <xdr:rowOff>169646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278557"/>
          <a:ext cx="838200" cy="4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169646</xdr:rowOff>
    </xdr:from>
    <xdr:to>
      <xdr:col>81</xdr:col>
      <xdr:colOff>50800</xdr:colOff>
      <xdr:row>39</xdr:row>
      <xdr:rowOff>92086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84746"/>
          <a:ext cx="889000" cy="9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92086</xdr:rowOff>
    </xdr:from>
    <xdr:to>
      <xdr:col>76</xdr:col>
      <xdr:colOff>114300</xdr:colOff>
      <xdr:row>39</xdr:row>
      <xdr:rowOff>98465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78636"/>
          <a:ext cx="889000" cy="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98465</xdr:rowOff>
    </xdr:from>
    <xdr:to>
      <xdr:col>71</xdr:col>
      <xdr:colOff>177800</xdr:colOff>
      <xdr:row>39</xdr:row>
      <xdr:rowOff>98476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85015"/>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55557</xdr:rowOff>
    </xdr:from>
    <xdr:to>
      <xdr:col>85</xdr:col>
      <xdr:colOff>177800</xdr:colOff>
      <xdr:row>36</xdr:row>
      <xdr:rowOff>157157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2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78434</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07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118846</xdr:rowOff>
    </xdr:from>
    <xdr:to>
      <xdr:col>81</xdr:col>
      <xdr:colOff>101600</xdr:colOff>
      <xdr:row>39</xdr:row>
      <xdr:rowOff>48996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3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40123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2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41286</xdr:rowOff>
    </xdr:from>
    <xdr:to>
      <xdr:col>76</xdr:col>
      <xdr:colOff>165100</xdr:colOff>
      <xdr:row>39</xdr:row>
      <xdr:rowOff>142886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134013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82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47665</xdr:rowOff>
    </xdr:from>
    <xdr:to>
      <xdr:col>72</xdr:col>
      <xdr:colOff>38100</xdr:colOff>
      <xdr:row>39</xdr:row>
      <xdr:rowOff>149265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140392</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333" y="6826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47676</xdr:rowOff>
    </xdr:from>
    <xdr:to>
      <xdr:col>67</xdr:col>
      <xdr:colOff>101600</xdr:colOff>
      <xdr:row>39</xdr:row>
      <xdr:rowOff>149276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140403</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8269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141918</xdr:rowOff>
    </xdr:from>
    <xdr:to>
      <xdr:col>85</xdr:col>
      <xdr:colOff>127000</xdr:colOff>
      <xdr:row>75</xdr:row>
      <xdr:rowOff>22821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29218"/>
          <a:ext cx="838200" cy="5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22821</xdr:rowOff>
    </xdr:from>
    <xdr:to>
      <xdr:col>81</xdr:col>
      <xdr:colOff>50800</xdr:colOff>
      <xdr:row>75</xdr:row>
      <xdr:rowOff>65108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81571"/>
          <a:ext cx="889000" cy="4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65108</xdr:rowOff>
    </xdr:from>
    <xdr:to>
      <xdr:col>76</xdr:col>
      <xdr:colOff>114300</xdr:colOff>
      <xdr:row>75</xdr:row>
      <xdr:rowOff>68386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23858"/>
          <a:ext cx="8890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68386</xdr:rowOff>
    </xdr:from>
    <xdr:to>
      <xdr:col>71</xdr:col>
      <xdr:colOff>177800</xdr:colOff>
      <xdr:row>75</xdr:row>
      <xdr:rowOff>89431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27136"/>
          <a:ext cx="889000" cy="2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91118</xdr:rowOff>
    </xdr:from>
    <xdr:to>
      <xdr:col>85</xdr:col>
      <xdr:colOff>177800</xdr:colOff>
      <xdr:row>75</xdr:row>
      <xdr:rowOff>21268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113995</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2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143471</xdr:rowOff>
    </xdr:from>
    <xdr:to>
      <xdr:col>81</xdr:col>
      <xdr:colOff>101600</xdr:colOff>
      <xdr:row>75</xdr:row>
      <xdr:rowOff>73621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90148</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0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14308</xdr:rowOff>
    </xdr:from>
    <xdr:to>
      <xdr:col>76</xdr:col>
      <xdr:colOff>165100</xdr:colOff>
      <xdr:row>75</xdr:row>
      <xdr:rowOff>115908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107035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96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17586</xdr:rowOff>
    </xdr:from>
    <xdr:to>
      <xdr:col>72</xdr:col>
      <xdr:colOff>38100</xdr:colOff>
      <xdr:row>75</xdr:row>
      <xdr:rowOff>119186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135713</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65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38631</xdr:rowOff>
    </xdr:from>
    <xdr:to>
      <xdr:col>67</xdr:col>
      <xdr:colOff>101600</xdr:colOff>
      <xdr:row>75</xdr:row>
      <xdr:rowOff>140231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9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156758</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67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10164</xdr:rowOff>
    </xdr:from>
    <xdr:to>
      <xdr:col>85</xdr:col>
      <xdr:colOff>127000</xdr:colOff>
      <xdr:row>98</xdr:row>
      <xdr:rowOff>63356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12264"/>
          <a:ext cx="838200" cy="5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63356</xdr:rowOff>
    </xdr:from>
    <xdr:to>
      <xdr:col>81</xdr:col>
      <xdr:colOff>50800</xdr:colOff>
      <xdr:row>98</xdr:row>
      <xdr:rowOff>112889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65456"/>
          <a:ext cx="889000" cy="4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104434</xdr:rowOff>
    </xdr:from>
    <xdr:to>
      <xdr:col>76</xdr:col>
      <xdr:colOff>114300</xdr:colOff>
      <xdr:row>98</xdr:row>
      <xdr:rowOff>112889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906534"/>
          <a:ext cx="889000" cy="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103837</xdr:rowOff>
    </xdr:from>
    <xdr:to>
      <xdr:col>71</xdr:col>
      <xdr:colOff>177800</xdr:colOff>
      <xdr:row>98</xdr:row>
      <xdr:rowOff>104434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05937"/>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130814</xdr:rowOff>
    </xdr:from>
    <xdr:to>
      <xdr:col>85</xdr:col>
      <xdr:colOff>177800</xdr:colOff>
      <xdr:row>98</xdr:row>
      <xdr:rowOff>60964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109241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3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12556</xdr:rowOff>
    </xdr:from>
    <xdr:to>
      <xdr:col>81</xdr:col>
      <xdr:colOff>101600</xdr:colOff>
      <xdr:row>98</xdr:row>
      <xdr:rowOff>114156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105283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62089</xdr:rowOff>
    </xdr:from>
    <xdr:to>
      <xdr:col>76</xdr:col>
      <xdr:colOff>165100</xdr:colOff>
      <xdr:row>98</xdr:row>
      <xdr:rowOff>163689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6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154816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5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53634</xdr:rowOff>
    </xdr:from>
    <xdr:to>
      <xdr:col>72</xdr:col>
      <xdr:colOff>38100</xdr:colOff>
      <xdr:row>98</xdr:row>
      <xdr:rowOff>155234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5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146361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4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53037</xdr:rowOff>
    </xdr:from>
    <xdr:to>
      <xdr:col>67</xdr:col>
      <xdr:colOff>101600</xdr:colOff>
      <xdr:row>98</xdr:row>
      <xdr:rowOff>154637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145764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4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9360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010110"/>
          <a:ext cx="838200" cy="7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130010</xdr:rowOff>
    </xdr:from>
    <xdr:to>
      <xdr:col>116</xdr:col>
      <xdr:colOff>114300</xdr:colOff>
      <xdr:row>35</xdr:row>
      <xdr:rowOff>60160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95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152887</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8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156094</xdr:rowOff>
    </xdr:from>
    <xdr:to>
      <xdr:col>116</xdr:col>
      <xdr:colOff>63500</xdr:colOff>
      <xdr:row>57</xdr:row>
      <xdr:rowOff>8908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757294"/>
          <a:ext cx="8382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33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156094</xdr:rowOff>
    </xdr:from>
    <xdr:to>
      <xdr:col>111</xdr:col>
      <xdr:colOff>177800</xdr:colOff>
      <xdr:row>57</xdr:row>
      <xdr:rowOff>24747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757294"/>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24747</xdr:rowOff>
    </xdr:from>
    <xdr:to>
      <xdr:col>107</xdr:col>
      <xdr:colOff>50800</xdr:colOff>
      <xdr:row>57</xdr:row>
      <xdr:rowOff>29743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797397"/>
          <a:ext cx="8890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59718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0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29743</xdr:rowOff>
    </xdr:from>
    <xdr:to>
      <xdr:col>102</xdr:col>
      <xdr:colOff>114300</xdr:colOff>
      <xdr:row>57</xdr:row>
      <xdr:rowOff>61813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802393"/>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131694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129558</xdr:rowOff>
    </xdr:from>
    <xdr:to>
      <xdr:col>116</xdr:col>
      <xdr:colOff>114300</xdr:colOff>
      <xdr:row>57</xdr:row>
      <xdr:rowOff>59708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7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152435</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58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105294</xdr:rowOff>
    </xdr:from>
    <xdr:to>
      <xdr:col>112</xdr:col>
      <xdr:colOff>38100</xdr:colOff>
      <xdr:row>57</xdr:row>
      <xdr:rowOff>35444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70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51971</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48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145397</xdr:rowOff>
    </xdr:from>
    <xdr:to>
      <xdr:col>107</xdr:col>
      <xdr:colOff>101600</xdr:colOff>
      <xdr:row>57</xdr:row>
      <xdr:rowOff>75547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74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92074</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52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150393</xdr:rowOff>
    </xdr:from>
    <xdr:to>
      <xdr:col>102</xdr:col>
      <xdr:colOff>165100</xdr:colOff>
      <xdr:row>57</xdr:row>
      <xdr:rowOff>80543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7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97070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52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11013</xdr:rowOff>
    </xdr:from>
    <xdr:to>
      <xdr:col>98</xdr:col>
      <xdr:colOff>38100</xdr:colOff>
      <xdr:row>57</xdr:row>
      <xdr:rowOff>112613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78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129140</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55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92315</xdr:rowOff>
    </xdr:from>
    <xdr:to>
      <xdr:col>116</xdr:col>
      <xdr:colOff>62864</xdr:colOff>
      <xdr:row>79</xdr:row>
      <xdr:rowOff>41587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436715"/>
          <a:ext cx="1269" cy="1149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45414</xdr:rowOff>
    </xdr:from>
    <xdr:ext cx="469744"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8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41587</xdr:rowOff>
    </xdr:from>
    <xdr:to>
      <xdr:col>116</xdr:col>
      <xdr:colOff>152400</xdr:colOff>
      <xdr:row>79</xdr:row>
      <xdr:rowOff>41587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8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38992</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21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92315</xdr:rowOff>
    </xdr:from>
    <xdr:to>
      <xdr:col>116</xdr:col>
      <xdr:colOff>152400</xdr:colOff>
      <xdr:row>72</xdr:row>
      <xdr:rowOff>92315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4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39225</xdr:rowOff>
    </xdr:from>
    <xdr:to>
      <xdr:col>116</xdr:col>
      <xdr:colOff>63500</xdr:colOff>
      <xdr:row>73</xdr:row>
      <xdr:rowOff>156028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212175"/>
          <a:ext cx="838200" cy="45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140795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28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162368</xdr:rowOff>
    </xdr:from>
    <xdr:to>
      <xdr:col>116</xdr:col>
      <xdr:colOff>114300</xdr:colOff>
      <xdr:row>75</xdr:row>
      <xdr:rowOff>92518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4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39225</xdr:rowOff>
    </xdr:from>
    <xdr:to>
      <xdr:col>111</xdr:col>
      <xdr:colOff>177800</xdr:colOff>
      <xdr:row>71</xdr:row>
      <xdr:rowOff>123568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212175"/>
          <a:ext cx="889000" cy="8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2860</xdr:rowOff>
    </xdr:from>
    <xdr:to>
      <xdr:col>112</xdr:col>
      <xdr:colOff>38100</xdr:colOff>
      <xdr:row>74</xdr:row>
      <xdr:rowOff>104460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69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95587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78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84259</xdr:rowOff>
    </xdr:from>
    <xdr:to>
      <xdr:col>107</xdr:col>
      <xdr:colOff>50800</xdr:colOff>
      <xdr:row>71</xdr:row>
      <xdr:rowOff>123568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257209"/>
          <a:ext cx="889000" cy="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443</xdr:rowOff>
    </xdr:from>
    <xdr:to>
      <xdr:col>107</xdr:col>
      <xdr:colOff>101600</xdr:colOff>
      <xdr:row>74</xdr:row>
      <xdr:rowOff>102043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68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93170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8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84259</xdr:rowOff>
    </xdr:from>
    <xdr:to>
      <xdr:col>102</xdr:col>
      <xdr:colOff>114300</xdr:colOff>
      <xdr:row>71</xdr:row>
      <xdr:rowOff>159686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257209"/>
          <a:ext cx="889000" cy="7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26274</xdr:rowOff>
    </xdr:from>
    <xdr:to>
      <xdr:col>102</xdr:col>
      <xdr:colOff>165100</xdr:colOff>
      <xdr:row>74</xdr:row>
      <xdr:rowOff>127874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1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119001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60238</xdr:rowOff>
    </xdr:from>
    <xdr:to>
      <xdr:col>98</xdr:col>
      <xdr:colOff>38100</xdr:colOff>
      <xdr:row>74</xdr:row>
      <xdr:rowOff>161838</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74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152965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84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105228</xdr:rowOff>
    </xdr:from>
    <xdr:to>
      <xdr:col>116</xdr:col>
      <xdr:colOff>114300</xdr:colOff>
      <xdr:row>74</xdr:row>
      <xdr:rowOff>35378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62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128105</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47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159875</xdr:rowOff>
    </xdr:from>
    <xdr:to>
      <xdr:col>112</xdr:col>
      <xdr:colOff>38100</xdr:colOff>
      <xdr:row>71</xdr:row>
      <xdr:rowOff>90025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16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106552</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23795" y="1193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72768</xdr:rowOff>
    </xdr:from>
    <xdr:to>
      <xdr:col>107</xdr:col>
      <xdr:colOff>101600</xdr:colOff>
      <xdr:row>72</xdr:row>
      <xdr:rowOff>2918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24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19445</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34795" y="1202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33459</xdr:rowOff>
    </xdr:from>
    <xdr:to>
      <xdr:col>102</xdr:col>
      <xdr:colOff>165100</xdr:colOff>
      <xdr:row>71</xdr:row>
      <xdr:rowOff>135059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20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151586</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45795" y="1198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108886</xdr:rowOff>
    </xdr:from>
    <xdr:to>
      <xdr:col>98</xdr:col>
      <xdr:colOff>38100</xdr:colOff>
      <xdr:row>72</xdr:row>
      <xdr:rowOff>39036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28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55563</xdr:rowOff>
    </xdr:from>
    <xdr:ext cx="59901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56795" y="1205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維持補修費と繰出金、投資及び出資金が類似団体内平均値を大きく上まわっています。</a:t>
          </a:r>
        </a:p>
        <a:p>
          <a:r>
            <a:rPr kumimoji="1" lang="ja-JP" altLang="en-US" sz="1300">
              <a:latin typeface="ＭＳ Ｐゴシック" panose="020B0600070205080204" pitchFamily="50" charset="-128"/>
              <a:ea typeface="ＭＳ Ｐゴシック" panose="020B0600070205080204" pitchFamily="50" charset="-128"/>
            </a:rPr>
            <a:t>維持補修費は</a:t>
          </a:r>
          <a:r>
            <a:rPr kumimoji="1" lang="en-US" altLang="ja-JP" sz="1300">
              <a:latin typeface="ＭＳ Ｐゴシック" panose="020B0600070205080204" pitchFamily="50" charset="-128"/>
              <a:ea typeface="ＭＳ Ｐゴシック" panose="020B0600070205080204" pitchFamily="50" charset="-128"/>
            </a:rPr>
            <a:t>65,507</a:t>
          </a:r>
          <a:r>
            <a:rPr kumimoji="1" lang="ja-JP" altLang="en-US" sz="1300">
              <a:latin typeface="ＭＳ Ｐゴシック" panose="020B0600070205080204" pitchFamily="50" charset="-128"/>
              <a:ea typeface="ＭＳ Ｐゴシック" panose="020B0600070205080204" pitchFamily="50" charset="-128"/>
            </a:rPr>
            <a:t>円となっており、類似団体内順位が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位と高い水準にあります。</a:t>
          </a:r>
        </a:p>
        <a:p>
          <a:r>
            <a:rPr kumimoji="1" lang="ja-JP" altLang="en-US" sz="1300">
              <a:latin typeface="ＭＳ Ｐゴシック" panose="020B0600070205080204" pitchFamily="50" charset="-128"/>
              <a:ea typeface="ＭＳ Ｐゴシック" panose="020B0600070205080204" pitchFamily="50" charset="-128"/>
            </a:rPr>
            <a:t>これは、老朽化した施設を多く抱え、その維持補修に多くの費用を必要としていることを意味しています。</a:t>
          </a:r>
        </a:p>
        <a:p>
          <a:r>
            <a:rPr kumimoji="1" lang="ja-JP" altLang="en-US" sz="1300">
              <a:latin typeface="ＭＳ Ｐゴシック" panose="020B0600070205080204" pitchFamily="50" charset="-128"/>
              <a:ea typeface="ＭＳ Ｐゴシック" panose="020B0600070205080204" pitchFamily="50" charset="-128"/>
            </a:rPr>
            <a:t>今後は、公共施設の現状、運営状況、利用状況、トータルコスト等を調査、分析し、総合的なマネジメントの視点から公共施設の統廃合等を視野に入れた中で、効果的かつ効率的な公共施設の管理運営に努めていきます。</a:t>
          </a:r>
        </a:p>
        <a:p>
          <a:r>
            <a:rPr kumimoji="1" lang="ja-JP" altLang="en-US" sz="1300">
              <a:latin typeface="ＭＳ Ｐゴシック" panose="020B0600070205080204" pitchFamily="50" charset="-128"/>
              <a:ea typeface="ＭＳ Ｐゴシック" panose="020B0600070205080204" pitchFamily="50" charset="-128"/>
            </a:rPr>
            <a:t>繰出金は</a:t>
          </a:r>
          <a:r>
            <a:rPr kumimoji="1" lang="en-US" altLang="ja-JP" sz="1300">
              <a:latin typeface="ＭＳ Ｐゴシック" panose="020B0600070205080204" pitchFamily="50" charset="-128"/>
              <a:ea typeface="ＭＳ Ｐゴシック" panose="020B0600070205080204" pitchFamily="50" charset="-128"/>
            </a:rPr>
            <a:t>89,250</a:t>
          </a:r>
          <a:r>
            <a:rPr kumimoji="1" lang="ja-JP" altLang="en-US" sz="1300">
              <a:latin typeface="ＭＳ Ｐゴシック" panose="020B0600070205080204" pitchFamily="50" charset="-128"/>
              <a:ea typeface="ＭＳ Ｐゴシック" panose="020B0600070205080204" pitchFamily="50" charset="-128"/>
            </a:rPr>
            <a:t>円となっており、類似団体内順位が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位と高い水準にあり、また、令和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年度より公営企業会計となった下水道事業への投資及び出資金もま</a:t>
          </a:r>
          <a:r>
            <a:rPr kumimoji="1" lang="en-US" altLang="ja-JP" sz="1300">
              <a:latin typeface="ＭＳ Ｐゴシック" panose="020B0600070205080204" pitchFamily="50" charset="-128"/>
              <a:ea typeface="ＭＳ Ｐゴシック" panose="020B0600070205080204" pitchFamily="50" charset="-128"/>
            </a:rPr>
            <a:t>18,921</a:t>
          </a:r>
          <a:r>
            <a:rPr kumimoji="1" lang="ja-JP" altLang="en-US" sz="1300">
              <a:latin typeface="ＭＳ Ｐゴシック" panose="020B0600070205080204" pitchFamily="50" charset="-128"/>
              <a:ea typeface="ＭＳ Ｐゴシック" panose="020B0600070205080204" pitchFamily="50" charset="-128"/>
            </a:rPr>
            <a:t>円と増加しています。</a:t>
          </a:r>
        </a:p>
        <a:p>
          <a:r>
            <a:rPr kumimoji="1" lang="ja-JP" altLang="en-US" sz="1300">
              <a:latin typeface="ＭＳ Ｐゴシック" panose="020B0600070205080204" pitchFamily="50" charset="-128"/>
              <a:ea typeface="ＭＳ Ｐゴシック" panose="020B0600070205080204" pitchFamily="50" charset="-128"/>
            </a:rPr>
            <a:t>これは、特別会計への繰出金等に係るものであることから、今後は、特別会計に係る各種事業において可能な限りの経費節減を図り、普通会計の負担を減らすよう努めていきます。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北海道羽幌町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5,945
5,867
472.65
7,580,269
7,438,699
82,786
4,161,474
6,085,897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59363</xdr:rowOff>
    </xdr:from>
    <xdr:to>
      <xdr:col>24</xdr:col>
      <xdr:colOff>63500</xdr:colOff>
      <xdr:row>35</xdr:row>
      <xdr:rowOff>120215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60113"/>
          <a:ext cx="838200" cy="6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120215</xdr:rowOff>
    </xdr:from>
    <xdr:to>
      <xdr:col>19</xdr:col>
      <xdr:colOff>177800</xdr:colOff>
      <xdr:row>35</xdr:row>
      <xdr:rowOff>152001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20965"/>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152001</xdr:rowOff>
    </xdr:from>
    <xdr:to>
      <xdr:col>15</xdr:col>
      <xdr:colOff>50800</xdr:colOff>
      <xdr:row>36</xdr:row>
      <xdr:rowOff>29101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52751"/>
          <a:ext cx="889000" cy="4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29101</xdr:rowOff>
    </xdr:from>
    <xdr:to>
      <xdr:col>10</xdr:col>
      <xdr:colOff>114300</xdr:colOff>
      <xdr:row>36</xdr:row>
      <xdr:rowOff>59255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01301"/>
          <a:ext cx="889000" cy="3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8563</xdr:rowOff>
    </xdr:from>
    <xdr:to>
      <xdr:col>24</xdr:col>
      <xdr:colOff>114300</xdr:colOff>
      <xdr:row>35</xdr:row>
      <xdr:rowOff>110163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31440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6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69415</xdr:rowOff>
    </xdr:from>
    <xdr:to>
      <xdr:col>20</xdr:col>
      <xdr:colOff>38100</xdr:colOff>
      <xdr:row>35</xdr:row>
      <xdr:rowOff>171015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7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16092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84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101201</xdr:rowOff>
    </xdr:from>
    <xdr:to>
      <xdr:col>15</xdr:col>
      <xdr:colOff>101600</xdr:colOff>
      <xdr:row>36</xdr:row>
      <xdr:rowOff>31351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0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47878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7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149751</xdr:rowOff>
    </xdr:from>
    <xdr:to>
      <xdr:col>10</xdr:col>
      <xdr:colOff>165100</xdr:colOff>
      <xdr:row>36</xdr:row>
      <xdr:rowOff>79901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5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96428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92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8455</xdr:rowOff>
    </xdr:from>
    <xdr:to>
      <xdr:col>6</xdr:col>
      <xdr:colOff>38100</xdr:colOff>
      <xdr:row>36</xdr:row>
      <xdr:rowOff>110055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8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126582</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95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119210</xdr:rowOff>
    </xdr:from>
    <xdr:to>
      <xdr:col>24</xdr:col>
      <xdr:colOff>63500</xdr:colOff>
      <xdr:row>57</xdr:row>
      <xdr:rowOff>54449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20410"/>
          <a:ext cx="838200" cy="10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54449</xdr:rowOff>
    </xdr:from>
    <xdr:to>
      <xdr:col>19</xdr:col>
      <xdr:colOff>177800</xdr:colOff>
      <xdr:row>57</xdr:row>
      <xdr:rowOff>79612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27099"/>
          <a:ext cx="889000" cy="2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47940</xdr:rowOff>
    </xdr:from>
    <xdr:to>
      <xdr:col>15</xdr:col>
      <xdr:colOff>50800</xdr:colOff>
      <xdr:row>57</xdr:row>
      <xdr:rowOff>79612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20590"/>
          <a:ext cx="889000" cy="3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72430</xdr:rowOff>
    </xdr:from>
    <xdr:to>
      <xdr:col>10</xdr:col>
      <xdr:colOff>114300</xdr:colOff>
      <xdr:row>57</xdr:row>
      <xdr:rowOff>47940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73630"/>
          <a:ext cx="889000" cy="14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68410</xdr:rowOff>
    </xdr:from>
    <xdr:to>
      <xdr:col>24</xdr:col>
      <xdr:colOff>114300</xdr:colOff>
      <xdr:row>56</xdr:row>
      <xdr:rowOff>170010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46837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48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3649</xdr:rowOff>
    </xdr:from>
    <xdr:to>
      <xdr:col>20</xdr:col>
      <xdr:colOff>38100</xdr:colOff>
      <xdr:row>57</xdr:row>
      <xdr:rowOff>105249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96376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6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28812</xdr:rowOff>
    </xdr:from>
    <xdr:to>
      <xdr:col>15</xdr:col>
      <xdr:colOff>101600</xdr:colOff>
      <xdr:row>57</xdr:row>
      <xdr:rowOff>130412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121539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9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168590</xdr:rowOff>
    </xdr:from>
    <xdr:to>
      <xdr:col>10</xdr:col>
      <xdr:colOff>165100</xdr:colOff>
      <xdr:row>57</xdr:row>
      <xdr:rowOff>98740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89867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6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21630</xdr:rowOff>
    </xdr:from>
    <xdr:to>
      <xdr:col>6</xdr:col>
      <xdr:colOff>38100</xdr:colOff>
      <xdr:row>56</xdr:row>
      <xdr:rowOff>123230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114357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1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138526</xdr:rowOff>
    </xdr:from>
    <xdr:to>
      <xdr:col>24</xdr:col>
      <xdr:colOff>63500</xdr:colOff>
      <xdr:row>75</xdr:row>
      <xdr:rowOff>155169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7276"/>
          <a:ext cx="8382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155169</xdr:rowOff>
    </xdr:from>
    <xdr:to>
      <xdr:col>19</xdr:col>
      <xdr:colOff>177800</xdr:colOff>
      <xdr:row>76</xdr:row>
      <xdr:rowOff>105395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13919"/>
          <a:ext cx="889000" cy="12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146284</xdr:rowOff>
    </xdr:from>
    <xdr:to>
      <xdr:col>15</xdr:col>
      <xdr:colOff>50800</xdr:colOff>
      <xdr:row>76</xdr:row>
      <xdr:rowOff>105395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05034"/>
          <a:ext cx="889000" cy="13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146284</xdr:rowOff>
    </xdr:from>
    <xdr:to>
      <xdr:col>10</xdr:col>
      <xdr:colOff>114300</xdr:colOff>
      <xdr:row>77</xdr:row>
      <xdr:rowOff>69298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05034"/>
          <a:ext cx="889000" cy="26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87726</xdr:rowOff>
    </xdr:from>
    <xdr:to>
      <xdr:col>24</xdr:col>
      <xdr:colOff>114300</xdr:colOff>
      <xdr:row>76</xdr:row>
      <xdr:rowOff>17876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66153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104369</xdr:rowOff>
    </xdr:from>
    <xdr:to>
      <xdr:col>20</xdr:col>
      <xdr:colOff>38100</xdr:colOff>
      <xdr:row>76</xdr:row>
      <xdr:rowOff>34519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6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25646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5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54595</xdr:rowOff>
    </xdr:from>
    <xdr:to>
      <xdr:col>15</xdr:col>
      <xdr:colOff>101600</xdr:colOff>
      <xdr:row>76</xdr:row>
      <xdr:rowOff>156195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8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147322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7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95483</xdr:rowOff>
    </xdr:from>
    <xdr:to>
      <xdr:col>10</xdr:col>
      <xdr:colOff>165100</xdr:colOff>
      <xdr:row>76</xdr:row>
      <xdr:rowOff>25633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5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18498</xdr:rowOff>
    </xdr:from>
    <xdr:to>
      <xdr:col>6</xdr:col>
      <xdr:colOff>38100</xdr:colOff>
      <xdr:row>77</xdr:row>
      <xdr:rowOff>120098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111225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1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24412</xdr:rowOff>
    </xdr:from>
    <xdr:to>
      <xdr:col>24</xdr:col>
      <xdr:colOff>63500</xdr:colOff>
      <xdr:row>96</xdr:row>
      <xdr:rowOff>103040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83612"/>
          <a:ext cx="838200" cy="7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24412</xdr:rowOff>
    </xdr:from>
    <xdr:to>
      <xdr:col>19</xdr:col>
      <xdr:colOff>177800</xdr:colOff>
      <xdr:row>96</xdr:row>
      <xdr:rowOff>74747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83612"/>
          <a:ext cx="889000" cy="5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74747</xdr:rowOff>
    </xdr:from>
    <xdr:to>
      <xdr:col>15</xdr:col>
      <xdr:colOff>50800</xdr:colOff>
      <xdr:row>96</xdr:row>
      <xdr:rowOff>167653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33947"/>
          <a:ext cx="889000" cy="9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167653</xdr:rowOff>
    </xdr:from>
    <xdr:to>
      <xdr:col>10</xdr:col>
      <xdr:colOff>114300</xdr:colOff>
      <xdr:row>97</xdr:row>
      <xdr:rowOff>91545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26853"/>
          <a:ext cx="889000" cy="9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52240</xdr:rowOff>
    </xdr:from>
    <xdr:to>
      <xdr:col>24</xdr:col>
      <xdr:colOff>114300</xdr:colOff>
      <xdr:row>96</xdr:row>
      <xdr:rowOff>153840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30667</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8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145062</xdr:rowOff>
    </xdr:from>
    <xdr:to>
      <xdr:col>20</xdr:col>
      <xdr:colOff>38100</xdr:colOff>
      <xdr:row>96</xdr:row>
      <xdr:rowOff>75212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3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91739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20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23947</xdr:rowOff>
    </xdr:from>
    <xdr:to>
      <xdr:col>15</xdr:col>
      <xdr:colOff>101600</xdr:colOff>
      <xdr:row>96</xdr:row>
      <xdr:rowOff>125547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142074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25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116853</xdr:rowOff>
    </xdr:from>
    <xdr:to>
      <xdr:col>10</xdr:col>
      <xdr:colOff>165100</xdr:colOff>
      <xdr:row>97</xdr:row>
      <xdr:rowOff>47003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7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38130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66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40745</xdr:rowOff>
    </xdr:from>
    <xdr:to>
      <xdr:col>6</xdr:col>
      <xdr:colOff>38100</xdr:colOff>
      <xdr:row>97</xdr:row>
      <xdr:rowOff>142345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133472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6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142672</xdr:rowOff>
    </xdr:from>
    <xdr:to>
      <xdr:col>55</xdr:col>
      <xdr:colOff>0</xdr:colOff>
      <xdr:row>36</xdr:row>
      <xdr:rowOff>2311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143422"/>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115011</xdr:rowOff>
    </xdr:from>
    <xdr:to>
      <xdr:col>50</xdr:col>
      <xdr:colOff>114300</xdr:colOff>
      <xdr:row>35</xdr:row>
      <xdr:rowOff>142672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944311"/>
          <a:ext cx="889000" cy="1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70070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115011</xdr:rowOff>
    </xdr:from>
    <xdr:to>
      <xdr:col>45</xdr:col>
      <xdr:colOff>177800</xdr:colOff>
      <xdr:row>34</xdr:row>
      <xdr:rowOff>142443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594431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142443</xdr:rowOff>
    </xdr:from>
    <xdr:to>
      <xdr:col>41</xdr:col>
      <xdr:colOff>50800</xdr:colOff>
      <xdr:row>35</xdr:row>
      <xdr:rowOff>28372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971743"/>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87444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88130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122961</xdr:rowOff>
    </xdr:from>
    <xdr:to>
      <xdr:col>55</xdr:col>
      <xdr:colOff>50800</xdr:colOff>
      <xdr:row>36</xdr:row>
      <xdr:rowOff>53111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145838</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7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91872</xdr:rowOff>
    </xdr:from>
    <xdr:to>
      <xdr:col>50</xdr:col>
      <xdr:colOff>165100</xdr:colOff>
      <xdr:row>36</xdr:row>
      <xdr:rowOff>22022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09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38549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8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64211</xdr:rowOff>
    </xdr:from>
    <xdr:to>
      <xdr:col>46</xdr:col>
      <xdr:colOff>38100</xdr:colOff>
      <xdr:row>34</xdr:row>
      <xdr:rowOff>165811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10888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66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91643</xdr:rowOff>
    </xdr:from>
    <xdr:to>
      <xdr:col>41</xdr:col>
      <xdr:colOff>101600</xdr:colOff>
      <xdr:row>35</xdr:row>
      <xdr:rowOff>21793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9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38320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69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149022</xdr:rowOff>
    </xdr:from>
    <xdr:to>
      <xdr:col>36</xdr:col>
      <xdr:colOff>165100</xdr:colOff>
      <xdr:row>35</xdr:row>
      <xdr:rowOff>79172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97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95699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7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151423</xdr:rowOff>
    </xdr:from>
    <xdr:to>
      <xdr:col>55</xdr:col>
      <xdr:colOff>0</xdr:colOff>
      <xdr:row>57</xdr:row>
      <xdr:rowOff>162888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24073"/>
          <a:ext cx="838200" cy="1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145026</xdr:rowOff>
    </xdr:from>
    <xdr:to>
      <xdr:col>50</xdr:col>
      <xdr:colOff>114300</xdr:colOff>
      <xdr:row>57</xdr:row>
      <xdr:rowOff>151423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17676"/>
          <a:ext cx="889000" cy="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169594</xdr:rowOff>
    </xdr:from>
    <xdr:to>
      <xdr:col>45</xdr:col>
      <xdr:colOff>177800</xdr:colOff>
      <xdr:row>57</xdr:row>
      <xdr:rowOff>145026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70794"/>
          <a:ext cx="889000" cy="1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169594</xdr:rowOff>
    </xdr:from>
    <xdr:to>
      <xdr:col>41</xdr:col>
      <xdr:colOff>50800</xdr:colOff>
      <xdr:row>58</xdr:row>
      <xdr:rowOff>11962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70794"/>
          <a:ext cx="889000" cy="1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112088</xdr:rowOff>
    </xdr:from>
    <xdr:to>
      <xdr:col>55</xdr:col>
      <xdr:colOff>50800</xdr:colOff>
      <xdr:row>58</xdr:row>
      <xdr:rowOff>42238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90515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100623</xdr:rowOff>
    </xdr:from>
    <xdr:to>
      <xdr:col>50</xdr:col>
      <xdr:colOff>165100</xdr:colOff>
      <xdr:row>58</xdr:row>
      <xdr:rowOff>30773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7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21900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6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94226</xdr:rowOff>
    </xdr:from>
    <xdr:to>
      <xdr:col>46</xdr:col>
      <xdr:colOff>38100</xdr:colOff>
      <xdr:row>58</xdr:row>
      <xdr:rowOff>24376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6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15503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5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118794</xdr:rowOff>
    </xdr:from>
    <xdr:to>
      <xdr:col>41</xdr:col>
      <xdr:colOff>101600</xdr:colOff>
      <xdr:row>57</xdr:row>
      <xdr:rowOff>48944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1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40071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81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132612</xdr:rowOff>
    </xdr:from>
    <xdr:to>
      <xdr:col>36</xdr:col>
      <xdr:colOff>165100</xdr:colOff>
      <xdr:row>58</xdr:row>
      <xdr:rowOff>62762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0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53889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9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37049</xdr:rowOff>
    </xdr:from>
    <xdr:to>
      <xdr:col>55</xdr:col>
      <xdr:colOff>0</xdr:colOff>
      <xdr:row>77</xdr:row>
      <xdr:rowOff>74568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38699"/>
          <a:ext cx="838200" cy="3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37049</xdr:rowOff>
    </xdr:from>
    <xdr:to>
      <xdr:col>50</xdr:col>
      <xdr:colOff>114300</xdr:colOff>
      <xdr:row>77</xdr:row>
      <xdr:rowOff>68783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38699"/>
          <a:ext cx="889000" cy="3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68783</xdr:rowOff>
    </xdr:from>
    <xdr:to>
      <xdr:col>45</xdr:col>
      <xdr:colOff>177800</xdr:colOff>
      <xdr:row>77</xdr:row>
      <xdr:rowOff>82956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7043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52192</xdr:rowOff>
    </xdr:from>
    <xdr:to>
      <xdr:col>41</xdr:col>
      <xdr:colOff>50800</xdr:colOff>
      <xdr:row>77</xdr:row>
      <xdr:rowOff>82956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53842"/>
          <a:ext cx="889000" cy="3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23768</xdr:rowOff>
    </xdr:from>
    <xdr:to>
      <xdr:col>55</xdr:col>
      <xdr:colOff>50800</xdr:colOff>
      <xdr:row>77</xdr:row>
      <xdr:rowOff>125368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46645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157699</xdr:rowOff>
    </xdr:from>
    <xdr:to>
      <xdr:col>50</xdr:col>
      <xdr:colOff>165100</xdr:colOff>
      <xdr:row>77</xdr:row>
      <xdr:rowOff>87849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104377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6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17983</xdr:rowOff>
    </xdr:from>
    <xdr:to>
      <xdr:col>46</xdr:col>
      <xdr:colOff>38100</xdr:colOff>
      <xdr:row>77</xdr:row>
      <xdr:rowOff>119583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1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136110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32156</xdr:rowOff>
    </xdr:from>
    <xdr:to>
      <xdr:col>41</xdr:col>
      <xdr:colOff>101600</xdr:colOff>
      <xdr:row>77</xdr:row>
      <xdr:rowOff>133756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3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0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1392</xdr:rowOff>
    </xdr:from>
    <xdr:to>
      <xdr:col>36</xdr:col>
      <xdr:colOff>165100</xdr:colOff>
      <xdr:row>77</xdr:row>
      <xdr:rowOff>102992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0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119519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7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15675</xdr:rowOff>
    </xdr:from>
    <xdr:to>
      <xdr:col>55</xdr:col>
      <xdr:colOff>0</xdr:colOff>
      <xdr:row>94</xdr:row>
      <xdr:rowOff>98254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131975"/>
          <a:ext cx="838200" cy="8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98254</xdr:rowOff>
    </xdr:from>
    <xdr:to>
      <xdr:col>50</xdr:col>
      <xdr:colOff>114300</xdr:colOff>
      <xdr:row>94</xdr:row>
      <xdr:rowOff>152749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14554"/>
          <a:ext cx="889000" cy="5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152749</xdr:rowOff>
    </xdr:from>
    <xdr:to>
      <xdr:col>45</xdr:col>
      <xdr:colOff>177800</xdr:colOff>
      <xdr:row>95</xdr:row>
      <xdr:rowOff>16073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269049"/>
          <a:ext cx="889000" cy="3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57193</xdr:rowOff>
    </xdr:from>
    <xdr:to>
      <xdr:col>41</xdr:col>
      <xdr:colOff>50800</xdr:colOff>
      <xdr:row>95</xdr:row>
      <xdr:rowOff>16073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173493"/>
          <a:ext cx="889000" cy="13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136325</xdr:rowOff>
    </xdr:from>
    <xdr:to>
      <xdr:col>55</xdr:col>
      <xdr:colOff>50800</xdr:colOff>
      <xdr:row>94</xdr:row>
      <xdr:rowOff>66475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08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159202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3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47454</xdr:rowOff>
    </xdr:from>
    <xdr:to>
      <xdr:col>50</xdr:col>
      <xdr:colOff>165100</xdr:colOff>
      <xdr:row>94</xdr:row>
      <xdr:rowOff>149054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16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165581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93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101949</xdr:rowOff>
    </xdr:from>
    <xdr:to>
      <xdr:col>46</xdr:col>
      <xdr:colOff>38100</xdr:colOff>
      <xdr:row>95</xdr:row>
      <xdr:rowOff>32099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2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48626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99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136723</xdr:rowOff>
    </xdr:from>
    <xdr:to>
      <xdr:col>41</xdr:col>
      <xdr:colOff>101600</xdr:colOff>
      <xdr:row>95</xdr:row>
      <xdr:rowOff>66873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5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83400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2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6393</xdr:rowOff>
    </xdr:from>
    <xdr:to>
      <xdr:col>36</xdr:col>
      <xdr:colOff>165100</xdr:colOff>
      <xdr:row>94</xdr:row>
      <xdr:rowOff>107993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2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124520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89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24958</xdr:rowOff>
    </xdr:from>
    <xdr:to>
      <xdr:col>85</xdr:col>
      <xdr:colOff>127000</xdr:colOff>
      <xdr:row>37</xdr:row>
      <xdr:rowOff>55766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68608"/>
          <a:ext cx="838200" cy="3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55766</xdr:rowOff>
    </xdr:from>
    <xdr:to>
      <xdr:col>81</xdr:col>
      <xdr:colOff>50800</xdr:colOff>
      <xdr:row>37</xdr:row>
      <xdr:rowOff>67356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99416"/>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35832</xdr:rowOff>
    </xdr:from>
    <xdr:to>
      <xdr:col>76</xdr:col>
      <xdr:colOff>114300</xdr:colOff>
      <xdr:row>37</xdr:row>
      <xdr:rowOff>67356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79482"/>
          <a:ext cx="889000" cy="3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133376</xdr:rowOff>
    </xdr:from>
    <xdr:to>
      <xdr:col>71</xdr:col>
      <xdr:colOff>177800</xdr:colOff>
      <xdr:row>37</xdr:row>
      <xdr:rowOff>35832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134126"/>
          <a:ext cx="889000" cy="24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145608</xdr:rowOff>
    </xdr:from>
    <xdr:to>
      <xdr:col>85</xdr:col>
      <xdr:colOff>177800</xdr:colOff>
      <xdr:row>37</xdr:row>
      <xdr:rowOff>75758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1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124035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4966</xdr:rowOff>
    </xdr:from>
    <xdr:to>
      <xdr:col>81</xdr:col>
      <xdr:colOff>101600</xdr:colOff>
      <xdr:row>37</xdr:row>
      <xdr:rowOff>106566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97693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4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16556</xdr:rowOff>
    </xdr:from>
    <xdr:to>
      <xdr:col>76</xdr:col>
      <xdr:colOff>165100</xdr:colOff>
      <xdr:row>37</xdr:row>
      <xdr:rowOff>118156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6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109283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5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156482</xdr:rowOff>
    </xdr:from>
    <xdr:to>
      <xdr:col>72</xdr:col>
      <xdr:colOff>38100</xdr:colOff>
      <xdr:row>37</xdr:row>
      <xdr:rowOff>86632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77759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2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82576</xdr:rowOff>
    </xdr:from>
    <xdr:to>
      <xdr:col>67</xdr:col>
      <xdr:colOff>101600</xdr:colOff>
      <xdr:row>36</xdr:row>
      <xdr:rowOff>12726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0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29253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85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73251</xdr:rowOff>
    </xdr:from>
    <xdr:to>
      <xdr:col>85</xdr:col>
      <xdr:colOff>127000</xdr:colOff>
      <xdr:row>55</xdr:row>
      <xdr:rowOff>158244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503001"/>
          <a:ext cx="838200" cy="8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155757</xdr:rowOff>
    </xdr:from>
    <xdr:to>
      <xdr:col>81</xdr:col>
      <xdr:colOff>50800</xdr:colOff>
      <xdr:row>55</xdr:row>
      <xdr:rowOff>158244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414057"/>
          <a:ext cx="889000" cy="17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155757</xdr:rowOff>
    </xdr:from>
    <xdr:to>
      <xdr:col>76</xdr:col>
      <xdr:colOff>114300</xdr:colOff>
      <xdr:row>56</xdr:row>
      <xdr:rowOff>7309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414057"/>
          <a:ext cx="889000" cy="19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7309</xdr:rowOff>
    </xdr:from>
    <xdr:to>
      <xdr:col>71</xdr:col>
      <xdr:colOff>177800</xdr:colOff>
      <xdr:row>56</xdr:row>
      <xdr:rowOff>12900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608509"/>
          <a:ext cx="889000" cy="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22451</xdr:rowOff>
    </xdr:from>
    <xdr:to>
      <xdr:col>85</xdr:col>
      <xdr:colOff>177800</xdr:colOff>
      <xdr:row>55</xdr:row>
      <xdr:rowOff>124051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5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878</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3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107444</xdr:rowOff>
    </xdr:from>
    <xdr:to>
      <xdr:col>81</xdr:col>
      <xdr:colOff>101600</xdr:colOff>
      <xdr:row>56</xdr:row>
      <xdr:rowOff>37594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28721</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62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104957</xdr:rowOff>
    </xdr:from>
    <xdr:to>
      <xdr:col>76</xdr:col>
      <xdr:colOff>165100</xdr:colOff>
      <xdr:row>55</xdr:row>
      <xdr:rowOff>35107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36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51634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13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127959</xdr:rowOff>
    </xdr:from>
    <xdr:to>
      <xdr:col>72</xdr:col>
      <xdr:colOff>38100</xdr:colOff>
      <xdr:row>56</xdr:row>
      <xdr:rowOff>58109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5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49236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65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133550</xdr:rowOff>
    </xdr:from>
    <xdr:to>
      <xdr:col>67</xdr:col>
      <xdr:colOff>101600</xdr:colOff>
      <xdr:row>56</xdr:row>
      <xdr:rowOff>63700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6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80227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33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106356</xdr:rowOff>
    </xdr:from>
    <xdr:to>
      <xdr:col>85</xdr:col>
      <xdr:colOff>127000</xdr:colOff>
      <xdr:row>78</xdr:row>
      <xdr:rowOff>169647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136556"/>
          <a:ext cx="838200" cy="40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169647</xdr:rowOff>
    </xdr:from>
    <xdr:to>
      <xdr:col>81</xdr:col>
      <xdr:colOff>50800</xdr:colOff>
      <xdr:row>79</xdr:row>
      <xdr:rowOff>92086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42747"/>
          <a:ext cx="889000" cy="9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92086</xdr:rowOff>
    </xdr:from>
    <xdr:to>
      <xdr:col>76</xdr:col>
      <xdr:colOff>114300</xdr:colOff>
      <xdr:row>79</xdr:row>
      <xdr:rowOff>98465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636636"/>
          <a:ext cx="889000" cy="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98465</xdr:rowOff>
    </xdr:from>
    <xdr:to>
      <xdr:col>71</xdr:col>
      <xdr:colOff>177800</xdr:colOff>
      <xdr:row>79</xdr:row>
      <xdr:rowOff>98476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643015"/>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55556</xdr:rowOff>
    </xdr:from>
    <xdr:to>
      <xdr:col>85</xdr:col>
      <xdr:colOff>177800</xdr:colOff>
      <xdr:row>76</xdr:row>
      <xdr:rowOff>157156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0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78434</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93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118847</xdr:rowOff>
    </xdr:from>
    <xdr:to>
      <xdr:col>81</xdr:col>
      <xdr:colOff>101600</xdr:colOff>
      <xdr:row>79</xdr:row>
      <xdr:rowOff>48997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40124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41286</xdr:rowOff>
    </xdr:from>
    <xdr:to>
      <xdr:col>76</xdr:col>
      <xdr:colOff>165100</xdr:colOff>
      <xdr:row>79</xdr:row>
      <xdr:rowOff>142886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8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134013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678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47665</xdr:rowOff>
    </xdr:from>
    <xdr:to>
      <xdr:col>72</xdr:col>
      <xdr:colOff>38100</xdr:colOff>
      <xdr:row>79</xdr:row>
      <xdr:rowOff>149265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140392</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46333" y="1368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47676</xdr:rowOff>
    </xdr:from>
    <xdr:to>
      <xdr:col>67</xdr:col>
      <xdr:colOff>101600</xdr:colOff>
      <xdr:row>79</xdr:row>
      <xdr:rowOff>149276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140403</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57333" y="136849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141917</xdr:rowOff>
    </xdr:from>
    <xdr:to>
      <xdr:col>85</xdr:col>
      <xdr:colOff>127000</xdr:colOff>
      <xdr:row>95</xdr:row>
      <xdr:rowOff>22822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258217"/>
          <a:ext cx="838200" cy="5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22822</xdr:rowOff>
    </xdr:from>
    <xdr:to>
      <xdr:col>81</xdr:col>
      <xdr:colOff>50800</xdr:colOff>
      <xdr:row>95</xdr:row>
      <xdr:rowOff>65108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10572"/>
          <a:ext cx="889000" cy="4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65108</xdr:rowOff>
    </xdr:from>
    <xdr:to>
      <xdr:col>76</xdr:col>
      <xdr:colOff>114300</xdr:colOff>
      <xdr:row>95</xdr:row>
      <xdr:rowOff>68387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52858"/>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68387</xdr:rowOff>
    </xdr:from>
    <xdr:to>
      <xdr:col>71</xdr:col>
      <xdr:colOff>177800</xdr:colOff>
      <xdr:row>95</xdr:row>
      <xdr:rowOff>89430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356137"/>
          <a:ext cx="889000" cy="2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91117</xdr:rowOff>
    </xdr:from>
    <xdr:to>
      <xdr:col>85</xdr:col>
      <xdr:colOff>177800</xdr:colOff>
      <xdr:row>95</xdr:row>
      <xdr:rowOff>21267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113994</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05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143472</xdr:rowOff>
    </xdr:from>
    <xdr:to>
      <xdr:col>81</xdr:col>
      <xdr:colOff>101600</xdr:colOff>
      <xdr:row>95</xdr:row>
      <xdr:rowOff>73622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90149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3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14308</xdr:rowOff>
    </xdr:from>
    <xdr:to>
      <xdr:col>76</xdr:col>
      <xdr:colOff>165100</xdr:colOff>
      <xdr:row>95</xdr:row>
      <xdr:rowOff>115908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107035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9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17587</xdr:rowOff>
    </xdr:from>
    <xdr:to>
      <xdr:col>72</xdr:col>
      <xdr:colOff>38100</xdr:colOff>
      <xdr:row>95</xdr:row>
      <xdr:rowOff>119187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0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135714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08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38630</xdr:rowOff>
    </xdr:from>
    <xdr:to>
      <xdr:col>67</xdr:col>
      <xdr:colOff>101600</xdr:colOff>
      <xdr:row>95</xdr:row>
      <xdr:rowOff>140230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156757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0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目的別歳出決算（住民一人当たりのコスト）において、令和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年度と比較すると総務費と災害復旧費が大きく上昇しています。</a:t>
          </a:r>
        </a:p>
        <a:p>
          <a:r>
            <a:rPr kumimoji="1" lang="ja-JP" altLang="en-US" sz="1300">
              <a:latin typeface="ＭＳ Ｐゴシック" panose="020B0600070205080204" pitchFamily="50" charset="-128"/>
              <a:ea typeface="ＭＳ Ｐゴシック" panose="020B0600070205080204" pitchFamily="50" charset="-128"/>
            </a:rPr>
            <a:t>総務費は</a:t>
          </a:r>
          <a:r>
            <a:rPr kumimoji="1" lang="en-US" altLang="ja-JP" sz="1300">
              <a:latin typeface="ＭＳ Ｐゴシック" panose="020B0600070205080204" pitchFamily="50" charset="-128"/>
              <a:ea typeface="ＭＳ Ｐゴシック" panose="020B0600070205080204" pitchFamily="50" charset="-128"/>
            </a:rPr>
            <a:t>230,756</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56,005</a:t>
          </a:r>
          <a:r>
            <a:rPr kumimoji="1" lang="ja-JP" altLang="en-US" sz="1300">
              <a:latin typeface="ＭＳ Ｐゴシック" panose="020B0600070205080204" pitchFamily="50" charset="-128"/>
              <a:ea typeface="ＭＳ Ｐゴシック" panose="020B0600070205080204" pitchFamily="50" charset="-128"/>
            </a:rPr>
            <a:t>円増加しています。</a:t>
          </a:r>
        </a:p>
        <a:p>
          <a:r>
            <a:rPr kumimoji="1" lang="ja-JP" altLang="en-US" sz="1300">
              <a:latin typeface="ＭＳ Ｐゴシック" panose="020B0600070205080204" pitchFamily="50" charset="-128"/>
              <a:ea typeface="ＭＳ Ｐゴシック" panose="020B0600070205080204" pitchFamily="50" charset="-128"/>
            </a:rPr>
            <a:t>主な要因としては、共同戸籍業務電算システム管理事業、移住定住促進事業等の増などが挙げられます。</a:t>
          </a:r>
        </a:p>
        <a:p>
          <a:r>
            <a:rPr kumimoji="1" lang="ja-JP" altLang="en-US" sz="1300">
              <a:latin typeface="ＭＳ Ｐゴシック" panose="020B0600070205080204" pitchFamily="50" charset="-128"/>
              <a:ea typeface="ＭＳ Ｐゴシック" panose="020B0600070205080204" pitchFamily="50" charset="-128"/>
            </a:rPr>
            <a:t>災害復旧費は</a:t>
          </a:r>
          <a:r>
            <a:rPr kumimoji="1" lang="en-US" altLang="ja-JP" sz="1300">
              <a:latin typeface="ＭＳ Ｐゴシック" panose="020B0600070205080204" pitchFamily="50" charset="-128"/>
              <a:ea typeface="ＭＳ Ｐゴシック" panose="020B0600070205080204" pitchFamily="50" charset="-128"/>
            </a:rPr>
            <a:t>46,563</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37,314</a:t>
          </a:r>
          <a:r>
            <a:rPr kumimoji="1" lang="ja-JP" altLang="en-US" sz="1300">
              <a:latin typeface="ＭＳ Ｐゴシック" panose="020B0600070205080204" pitchFamily="50" charset="-128"/>
              <a:ea typeface="ＭＳ Ｐゴシック" panose="020B0600070205080204" pitchFamily="50" charset="-128"/>
            </a:rPr>
            <a:t>円増加しています。</a:t>
          </a:r>
        </a:p>
        <a:p>
          <a:r>
            <a:rPr kumimoji="1" lang="ja-JP" altLang="en-US" sz="1300">
              <a:latin typeface="ＭＳ Ｐゴシック" panose="020B0600070205080204" pitchFamily="50" charset="-128"/>
              <a:ea typeface="ＭＳ Ｐゴシック" panose="020B0600070205080204" pitchFamily="50" charset="-128"/>
            </a:rPr>
            <a:t>主な要因としては、令和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月に発生した大雨災害に伴う土木施設災害復旧事業、農業施設災害復旧事業の増などが挙げられます。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北海道羽幌町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標準財政規模に対する財政調整基金残高の割合は</a:t>
          </a:r>
          <a:r>
            <a:rPr kumimoji="1" lang="en-US" altLang="ja-JP" sz="1400">
              <a:latin typeface="ＭＳ ゴシック" pitchFamily="49" charset="-128"/>
              <a:ea typeface="ＭＳ ゴシック" pitchFamily="49" charset="-128"/>
            </a:rPr>
            <a:t>36.02</a:t>
          </a:r>
          <a:r>
            <a:rPr kumimoji="1" lang="ja-JP" altLang="en-US" sz="1400">
              <a:latin typeface="ＭＳ ゴシック" pitchFamily="49" charset="-128"/>
              <a:ea typeface="ＭＳ ゴシック" pitchFamily="49" charset="-128"/>
            </a:rPr>
            <a:t>％と、対前年比▲</a:t>
          </a:r>
          <a:r>
            <a:rPr kumimoji="1" lang="en-US" altLang="ja-JP" sz="1400">
              <a:latin typeface="ＭＳ ゴシック" pitchFamily="49" charset="-128"/>
              <a:ea typeface="ＭＳ ゴシック" pitchFamily="49" charset="-128"/>
            </a:rPr>
            <a:t>2.38</a:t>
          </a:r>
          <a:r>
            <a:rPr kumimoji="1" lang="ja-JP" altLang="en-US" sz="1400">
              <a:latin typeface="ＭＳ ゴシック" pitchFamily="49" charset="-128"/>
              <a:ea typeface="ＭＳ ゴシック" pitchFamily="49" charset="-128"/>
            </a:rPr>
            <a:t>％となっています。</a:t>
          </a:r>
        </a:p>
        <a:p>
          <a:r>
            <a:rPr kumimoji="1" lang="ja-JP" altLang="en-US" sz="1400">
              <a:latin typeface="ＭＳ ゴシック" pitchFamily="49" charset="-128"/>
              <a:ea typeface="ＭＳ ゴシック" pitchFamily="49" charset="-128"/>
            </a:rPr>
            <a:t>　今後は、老朽化している公共施設の改修や天売複合施設等の大型事業の実施など、基金の取崩しを伴う財政運営となることから、財政状況の悪化を招くことのないよう可能な限り現水準の維持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北海道羽幌町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a:t>
          </a:r>
        </a:p>
        <a:p>
          <a:r>
            <a:rPr kumimoji="1" lang="ja-JP" altLang="en-US" sz="1400">
              <a:latin typeface="ＭＳ ゴシック" pitchFamily="49" charset="-128"/>
              <a:ea typeface="ＭＳ ゴシック" pitchFamily="49" charset="-128"/>
            </a:rPr>
            <a:t>　すべての会計を通じて赤字額はなく、健全な財政状況と言えます。</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■個別</a:t>
          </a:r>
        </a:p>
        <a:p>
          <a:r>
            <a:rPr kumimoji="1" lang="ja-JP" altLang="en-US" sz="1400">
              <a:latin typeface="ＭＳ ゴシック" pitchFamily="49" charset="-128"/>
              <a:ea typeface="ＭＳ ゴシック" pitchFamily="49" charset="-128"/>
            </a:rPr>
            <a:t>・一般会計</a:t>
          </a:r>
        </a:p>
        <a:p>
          <a:r>
            <a:rPr kumimoji="1" lang="ja-JP" altLang="en-US" sz="1400">
              <a:latin typeface="ＭＳ ゴシック" pitchFamily="49" charset="-128"/>
              <a:ea typeface="ＭＳ ゴシック" pitchFamily="49" charset="-128"/>
            </a:rPr>
            <a:t>　一般会計は、毎年黒字で推移している状況にあり、引き続き計画的に事業を実施し、健全な財政運営を維持していきます。</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a:t>
          </a:r>
        </a:p>
        <a:p>
          <a:r>
            <a:rPr kumimoji="1" lang="ja-JP" altLang="en-US" sz="1400">
              <a:latin typeface="ＭＳ ゴシック" pitchFamily="49" charset="-128"/>
              <a:ea typeface="ＭＳ ゴシック" pitchFamily="49" charset="-128"/>
            </a:rPr>
            <a:t>　水道事業会計は、一般会計に依存しない独立採算制の事業です。</a:t>
          </a:r>
        </a:p>
        <a:p>
          <a:r>
            <a:rPr kumimoji="1" lang="ja-JP" altLang="en-US" sz="1400">
              <a:latin typeface="ＭＳ ゴシック" pitchFamily="49" charset="-128"/>
              <a:ea typeface="ＭＳ ゴシック" pitchFamily="49" charset="-128"/>
            </a:rPr>
            <a:t>　繰上償還による利息軽減や各種の経費削減努力により黒字額を維持している状況にあります。</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・その他の会計</a:t>
          </a:r>
        </a:p>
        <a:p>
          <a:r>
            <a:rPr kumimoji="1" lang="ja-JP" altLang="en-US" sz="1400">
              <a:latin typeface="ＭＳ ゴシック" pitchFamily="49" charset="-128"/>
              <a:ea typeface="ＭＳ ゴシック" pitchFamily="49" charset="-128"/>
            </a:rPr>
            <a:t>　一般会計及び水道事業会計以外の会計は、毎年黒字で推移しているものの、これは繰入金や他会計補助金、出資金による補てんによるものであるため、今後は、一般会計からの繰入れ等を可能な限り減少させるよう、より一層の経費削減と歳入の確保を図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7580269</v>
      </c>
      <c r="BO4" s="371"/>
      <c r="BP4" s="371"/>
      <c r="BQ4" s="371"/>
      <c r="BR4" s="371"/>
      <c r="BS4" s="371"/>
      <c r="BT4" s="371"/>
      <c r="BU4" s="372"/>
      <c r="BV4" s="370">
        <v>7150725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v>
      </c>
      <c r="CU4" s="377"/>
      <c r="CV4" s="377"/>
      <c r="CW4" s="377"/>
      <c r="CX4" s="377"/>
      <c r="CY4" s="377"/>
      <c r="CZ4" s="377"/>
      <c r="DA4" s="378"/>
      <c r="DB4" s="376">
        <v>4.4000000000000004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7438699</v>
      </c>
      <c r="BO5" s="408"/>
      <c r="BP5" s="408"/>
      <c r="BQ5" s="408"/>
      <c r="BR5" s="408"/>
      <c r="BS5" s="408"/>
      <c r="BT5" s="408"/>
      <c r="BU5" s="409"/>
      <c r="BV5" s="407">
        <v>6963427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86.9</v>
      </c>
      <c r="CU5" s="405"/>
      <c r="CV5" s="405"/>
      <c r="CW5" s="405"/>
      <c r="CX5" s="405"/>
      <c r="CY5" s="405"/>
      <c r="CZ5" s="405"/>
      <c r="DA5" s="406"/>
      <c r="DB5" s="404">
        <v>83.1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141570</v>
      </c>
      <c r="BO6" s="408"/>
      <c r="BP6" s="408"/>
      <c r="BQ6" s="408"/>
      <c r="BR6" s="408"/>
      <c r="BS6" s="408"/>
      <c r="BT6" s="408"/>
      <c r="BU6" s="409"/>
      <c r="BV6" s="407">
        <v>187298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v>
      </c>
      <c r="CU6" s="445"/>
      <c r="CV6" s="445"/>
      <c r="CW6" s="445"/>
      <c r="CX6" s="445"/>
      <c r="CY6" s="445"/>
      <c r="CZ6" s="445"/>
      <c r="DA6" s="446"/>
      <c r="DB6" s="444">
        <v>83.4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58784</v>
      </c>
      <c r="BO7" s="408"/>
      <c r="BP7" s="408"/>
      <c r="BQ7" s="408"/>
      <c r="BR7" s="408"/>
      <c r="BS7" s="408"/>
      <c r="BT7" s="408"/>
      <c r="BU7" s="409"/>
      <c r="BV7" s="407">
        <v>9450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4161474</v>
      </c>
      <c r="CU7" s="408"/>
      <c r="CV7" s="408"/>
      <c r="CW7" s="408"/>
      <c r="CX7" s="408"/>
      <c r="CY7" s="408"/>
      <c r="CZ7" s="408"/>
      <c r="DA7" s="409"/>
      <c r="DB7" s="407">
        <v>4061398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82786</v>
      </c>
      <c r="BO8" s="408"/>
      <c r="BP8" s="408"/>
      <c r="BQ8" s="408"/>
      <c r="BR8" s="408"/>
      <c r="BS8" s="408"/>
      <c r="BT8" s="408"/>
      <c r="BU8" s="409"/>
      <c r="BV8" s="407">
        <v>177848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v>
      </c>
      <c r="CU8" s="448"/>
      <c r="CV8" s="448"/>
      <c r="CW8" s="448"/>
      <c r="CX8" s="448"/>
      <c r="CY8" s="448"/>
      <c r="CZ8" s="448"/>
      <c r="DA8" s="449"/>
      <c r="DB8" s="447">
        <v>0.2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6548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-95062</v>
      </c>
      <c r="BO9" s="408"/>
      <c r="BP9" s="408"/>
      <c r="BQ9" s="408"/>
      <c r="BR9" s="408"/>
      <c r="BS9" s="408"/>
      <c r="BT9" s="408"/>
      <c r="BU9" s="409"/>
      <c r="BV9" s="407">
        <v>-49313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17.100000000000001</v>
      </c>
      <c r="CU9" s="405"/>
      <c r="CV9" s="405"/>
      <c r="CW9" s="405"/>
      <c r="CX9" s="405"/>
      <c r="CY9" s="405"/>
      <c r="CZ9" s="405"/>
      <c r="DA9" s="406"/>
      <c r="DB9" s="404">
        <v>16.5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7327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2170</v>
      </c>
      <c r="BO10" s="408"/>
      <c r="BP10" s="408"/>
      <c r="BQ10" s="408"/>
      <c r="BR10" s="408"/>
      <c r="BS10" s="408"/>
      <c r="BT10" s="408"/>
      <c r="BU10" s="409"/>
      <c r="BV10" s="407">
        <v>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5945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63000</v>
      </c>
      <c r="BO12" s="408"/>
      <c r="BP12" s="408"/>
      <c r="BQ12" s="408"/>
      <c r="BR12" s="408"/>
      <c r="BS12" s="408"/>
      <c r="BT12" s="408"/>
      <c r="BU12" s="409"/>
      <c r="BV12" s="407">
        <v>2170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5867</v>
      </c>
      <c r="S13" s="492"/>
      <c r="T13" s="492"/>
      <c r="U13" s="492"/>
      <c r="V13" s="493"/>
      <c r="W13" s="423" t="s">
        <v>131</v>
      </c>
      <c r="X13" s="424"/>
      <c r="Y13" s="424"/>
      <c r="Z13" s="424"/>
      <c r="AA13" s="424"/>
      <c r="AB13" s="414"/>
      <c r="AC13" s="458">
        <v>691</v>
      </c>
      <c r="AD13" s="459"/>
      <c r="AE13" s="459"/>
      <c r="AF13" s="459"/>
      <c r="AG13" s="501"/>
      <c r="AH13" s="458">
        <v>661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-155892</v>
      </c>
      <c r="BO13" s="408"/>
      <c r="BP13" s="408"/>
      <c r="BQ13" s="408"/>
      <c r="BR13" s="408"/>
      <c r="BS13" s="408"/>
      <c r="BT13" s="408"/>
      <c r="BU13" s="409"/>
      <c r="BV13" s="407">
        <v>-51483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9.3000000000000007</v>
      </c>
      <c r="CU13" s="405"/>
      <c r="CV13" s="405"/>
      <c r="CW13" s="405"/>
      <c r="CX13" s="405"/>
      <c r="CY13" s="405"/>
      <c r="CZ13" s="405"/>
      <c r="DA13" s="406"/>
      <c r="DB13" s="404">
        <v>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6135</v>
      </c>
      <c r="S14" s="492"/>
      <c r="T14" s="492"/>
      <c r="U14" s="492"/>
      <c r="V14" s="493"/>
      <c r="W14" s="397"/>
      <c r="X14" s="398"/>
      <c r="Y14" s="398"/>
      <c r="Z14" s="398"/>
      <c r="AA14" s="398"/>
      <c r="AB14" s="387"/>
      <c r="AC14" s="494">
        <v>20.7</v>
      </c>
      <c r="AD14" s="495"/>
      <c r="AE14" s="495"/>
      <c r="AF14" s="495"/>
      <c r="AG14" s="496"/>
      <c r="AH14" s="494">
        <v>19.899999999999999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6078</v>
      </c>
      <c r="S15" s="492"/>
      <c r="T15" s="492"/>
      <c r="U15" s="492"/>
      <c r="V15" s="493"/>
      <c r="W15" s="423" t="s">
        <v>137</v>
      </c>
      <c r="X15" s="424"/>
      <c r="Y15" s="424"/>
      <c r="Z15" s="424"/>
      <c r="AA15" s="424"/>
      <c r="AB15" s="414"/>
      <c r="AC15" s="458">
        <v>424</v>
      </c>
      <c r="AD15" s="459"/>
      <c r="AE15" s="459"/>
      <c r="AF15" s="459"/>
      <c r="AG15" s="501"/>
      <c r="AH15" s="458">
        <v>470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777834</v>
      </c>
      <c r="BO15" s="371"/>
      <c r="BP15" s="371"/>
      <c r="BQ15" s="371"/>
      <c r="BR15" s="371"/>
      <c r="BS15" s="371"/>
      <c r="BT15" s="371"/>
      <c r="BU15" s="372"/>
      <c r="BV15" s="370">
        <v>768786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12.7</v>
      </c>
      <c r="AD16" s="495"/>
      <c r="AE16" s="495"/>
      <c r="AF16" s="495"/>
      <c r="AG16" s="496"/>
      <c r="AH16" s="494">
        <v>14.2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3968675</v>
      </c>
      <c r="BO16" s="408"/>
      <c r="BP16" s="408"/>
      <c r="BQ16" s="408"/>
      <c r="BR16" s="408"/>
      <c r="BS16" s="408"/>
      <c r="BT16" s="408"/>
      <c r="BU16" s="409"/>
      <c r="BV16" s="407">
        <v>3860142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2219</v>
      </c>
      <c r="AD17" s="459"/>
      <c r="AE17" s="459"/>
      <c r="AF17" s="459"/>
      <c r="AG17" s="501"/>
      <c r="AH17" s="458">
        <v>2185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963051</v>
      </c>
      <c r="BO17" s="408"/>
      <c r="BP17" s="408"/>
      <c r="BQ17" s="408"/>
      <c r="BR17" s="408"/>
      <c r="BS17" s="408"/>
      <c r="BT17" s="408"/>
      <c r="BU17" s="409"/>
      <c r="BV17" s="407">
        <v>951119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472.65</v>
      </c>
      <c r="M18" s="534"/>
      <c r="N18" s="534"/>
      <c r="O18" s="534"/>
      <c r="P18" s="534"/>
      <c r="Q18" s="534"/>
      <c r="R18" s="535"/>
      <c r="S18" s="535"/>
      <c r="T18" s="535"/>
      <c r="U18" s="535"/>
      <c r="V18" s="536"/>
      <c r="W18" s="425"/>
      <c r="X18" s="426"/>
      <c r="Y18" s="426"/>
      <c r="Z18" s="426"/>
      <c r="AA18" s="426"/>
      <c r="AB18" s="417"/>
      <c r="AC18" s="537">
        <v>66.599999999999994</v>
      </c>
      <c r="AD18" s="538"/>
      <c r="AE18" s="538"/>
      <c r="AF18" s="538"/>
      <c r="AG18" s="539"/>
      <c r="AH18" s="537">
        <v>65.900000000000006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3656234</v>
      </c>
      <c r="BO18" s="408"/>
      <c r="BP18" s="408"/>
      <c r="BQ18" s="408"/>
      <c r="BR18" s="408"/>
      <c r="BS18" s="408"/>
      <c r="BT18" s="408"/>
      <c r="BU18" s="409"/>
      <c r="BV18" s="407">
        <v>3410782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14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4783899</v>
      </c>
      <c r="BO19" s="408"/>
      <c r="BP19" s="408"/>
      <c r="BQ19" s="408"/>
      <c r="BR19" s="408"/>
      <c r="BS19" s="408"/>
      <c r="BT19" s="408"/>
      <c r="BU19" s="409"/>
      <c r="BV19" s="407">
        <v>4692143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3143</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6085897</v>
      </c>
      <c r="BO22" s="371"/>
      <c r="BP22" s="371"/>
      <c r="BQ22" s="371"/>
      <c r="BR22" s="371"/>
      <c r="BS22" s="371"/>
      <c r="BT22" s="371"/>
      <c r="BU22" s="372"/>
      <c r="BV22" s="370">
        <v>6188382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5829470</v>
      </c>
      <c r="BO23" s="408"/>
      <c r="BP23" s="408"/>
      <c r="BQ23" s="408"/>
      <c r="BR23" s="408"/>
      <c r="BS23" s="408"/>
      <c r="BT23" s="408"/>
      <c r="BU23" s="409"/>
      <c r="BV23" s="407">
        <v>5879974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7310</v>
      </c>
      <c r="R24" s="459"/>
      <c r="S24" s="459"/>
      <c r="T24" s="459"/>
      <c r="U24" s="459"/>
      <c r="V24" s="501"/>
      <c r="W24" s="553"/>
      <c r="X24" s="554"/>
      <c r="Y24" s="555"/>
      <c r="Z24" s="457" t="s">
        <v>162</v>
      </c>
      <c r="AA24" s="437"/>
      <c r="AB24" s="437"/>
      <c r="AC24" s="437"/>
      <c r="AD24" s="437"/>
      <c r="AE24" s="437"/>
      <c r="AF24" s="437"/>
      <c r="AG24" s="438"/>
      <c r="AH24" s="458">
        <v>106</v>
      </c>
      <c r="AI24" s="459"/>
      <c r="AJ24" s="459"/>
      <c r="AK24" s="459"/>
      <c r="AL24" s="501"/>
      <c r="AM24" s="458">
        <v>327540</v>
      </c>
      <c r="AN24" s="459"/>
      <c r="AO24" s="459"/>
      <c r="AP24" s="459"/>
      <c r="AQ24" s="459"/>
      <c r="AR24" s="501"/>
      <c r="AS24" s="458">
        <v>3090</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4734951</v>
      </c>
      <c r="BO24" s="408"/>
      <c r="BP24" s="408"/>
      <c r="BQ24" s="408"/>
      <c r="BR24" s="408"/>
      <c r="BS24" s="408"/>
      <c r="BT24" s="408"/>
      <c r="BU24" s="409"/>
      <c r="BV24" s="407">
        <v>4649096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6160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576633</v>
      </c>
      <c r="BO25" s="371"/>
      <c r="BP25" s="371"/>
      <c r="BQ25" s="371"/>
      <c r="BR25" s="371"/>
      <c r="BS25" s="371"/>
      <c r="BT25" s="371"/>
      <c r="BU25" s="372"/>
      <c r="BV25" s="370">
        <v>380463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5740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2750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2250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1498906</v>
      </c>
      <c r="BO28" s="371"/>
      <c r="BP28" s="371"/>
      <c r="BQ28" s="371"/>
      <c r="BR28" s="371"/>
      <c r="BS28" s="371"/>
      <c r="BT28" s="371"/>
      <c r="BU28" s="372"/>
      <c r="BV28" s="370">
        <v>1559736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9</v>
      </c>
      <c r="M29" s="459"/>
      <c r="N29" s="459"/>
      <c r="O29" s="459"/>
      <c r="P29" s="501"/>
      <c r="Q29" s="458">
        <v>2000</v>
      </c>
      <c r="R29" s="459"/>
      <c r="S29" s="459"/>
      <c r="T29" s="459"/>
      <c r="U29" s="459"/>
      <c r="V29" s="501"/>
      <c r="W29" s="556"/>
      <c r="X29" s="557"/>
      <c r="Y29" s="558"/>
      <c r="Z29" s="457" t="s">
        <v>178</v>
      </c>
      <c r="AA29" s="437"/>
      <c r="AB29" s="437"/>
      <c r="AC29" s="437"/>
      <c r="AD29" s="437"/>
      <c r="AE29" s="437"/>
      <c r="AF29" s="437"/>
      <c r="AG29" s="438"/>
      <c r="AH29" s="458">
        <v>106</v>
      </c>
      <c r="AI29" s="459"/>
      <c r="AJ29" s="459"/>
      <c r="AK29" s="459"/>
      <c r="AL29" s="501"/>
      <c r="AM29" s="458">
        <v>327540</v>
      </c>
      <c r="AN29" s="459"/>
      <c r="AO29" s="459"/>
      <c r="AP29" s="459"/>
      <c r="AQ29" s="459"/>
      <c r="AR29" s="501"/>
      <c r="AS29" s="458">
        <v>3090</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781510</v>
      </c>
      <c r="BO29" s="408"/>
      <c r="BP29" s="408"/>
      <c r="BQ29" s="408"/>
      <c r="BR29" s="408"/>
      <c r="BS29" s="408"/>
      <c r="BT29" s="408"/>
      <c r="BU29" s="409"/>
      <c r="BV29" s="407">
        <v>660375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95.1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1183300</v>
      </c>
      <c r="BO30" s="530"/>
      <c r="BP30" s="530"/>
      <c r="BQ30" s="530"/>
      <c r="BR30" s="530"/>
      <c r="BS30" s="530"/>
      <c r="BT30" s="530"/>
      <c r="BU30" s="531"/>
      <c r="BV30" s="529">
        <v>1165137</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羽幌町一般会計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羽幌町国民健康保険事業特別会計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羽幌町水道事業会計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羽幌町簡易水道事業特別会計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羽幌町外２町村衛生施設組合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羽幌町介護保険事業特別会計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羽幌町下水道事業会計</v>
      </c>
      <c r="AP35" s="598"/>
      <c r="AQ35" s="598"/>
      <c r="AR35" s="598"/>
      <c r="AS35" s="598"/>
      <c r="AT35" s="598"/>
      <c r="AU35" s="598"/>
      <c r="AV35" s="598"/>
      <c r="AW35" s="598"/>
      <c r="AX35" s="598"/>
      <c r="AY35" s="598"/>
      <c r="AZ35" s="598"/>
      <c r="BA35" s="598"/>
      <c r="BB35" s="598"/>
      <c r="BC35" s="598"/>
      <c r="BD35" s="169"/>
      <c r="BE35" s="597">
        <f t="shared" ref="BE35:BE43" si="1">IF(BG35="","",BE34+1)</f>
        <v>8</v>
      </c>
      <c r="BF35" s="597"/>
      <c r="BG35" s="598" t="str">
        <f>IF('各会計、関係団体の財政状況及び健全化判断比率'!B34="","",'各会計、関係団体の財政状況及び健全化判断比率'!B34)</f>
        <v>羽幌町港湾上屋事業特別会計</v>
      </c>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北留萌消防組合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羽幌町後期高齢者医療特別会計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XPBMGC60lLoz0A44sWJKKfoMI5GP7wOMy+dVtcG3wpOoeOZLsNvCR9pb4rXOVKb17ThI9l083mOmsxVBwaObQ==" saltValue="O3+ksAr18l4twsudFRS9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7.14</v>
      </c>
      <c r="G34" s="33">
        <v>6.06</v>
      </c>
      <c r="H34" s="33">
        <v>6.01</v>
      </c>
      <c r="I34" s="33">
        <v>6.14</v>
      </c>
      <c r="J34" s="34">
        <v>5.72</v>
      </c>
      <c r="K34" s="22"/>
      <c r="L34" s="22"/>
      <c r="M34" s="22"/>
      <c r="N34" s="22"/>
      <c r="O34" s="22"/>
      <c r="P34" s="22"/>
    </row>
    <row r="35" spans="1:16" ht="39" customHeight="1" x14ac:dyDescent="0.15">
      <c r="A35" s="22"/>
      <c r="B35" s="35"/>
      <c r="C35" s="1145" t="s">
        <v>537</v>
      </c>
      <c r="D35" s="1146"/>
      <c r="E35" s="1147"/>
      <c r="F35" s="36">
        <v>0.26</v>
      </c>
      <c r="G35" s="37">
        <v>4.62</v>
      </c>
      <c r="H35" s="37">
        <v>5.62</v>
      </c>
      <c r="I35" s="37">
        <v>4.37</v>
      </c>
      <c r="J35" s="38">
        <v>1.98</v>
      </c>
      <c r="K35" s="22"/>
      <c r="L35" s="22"/>
      <c r="M35" s="22"/>
      <c r="N35" s="22"/>
      <c r="O35" s="22"/>
      <c r="P35" s="22"/>
    </row>
    <row r="36" spans="1:16" ht="39" customHeight="1" x14ac:dyDescent="0.15">
      <c r="A36" s="22"/>
      <c r="B36" s="35"/>
      <c r="C36" s="1145" t="s">
        <v>538</v>
      </c>
      <c r="D36" s="1146"/>
      <c r="E36" s="1147"/>
      <c r="F36" s="36">
        <v>0.21</v>
      </c>
      <c r="G36" s="37">
        <v>1.22</v>
      </c>
      <c r="H36" s="37">
        <v>1.18</v>
      </c>
      <c r="I36" s="37">
        <v>0.8</v>
      </c>
      <c r="J36" s="38">
        <v>0.91</v>
      </c>
      <c r="K36" s="22"/>
      <c r="L36" s="22"/>
      <c r="M36" s="22"/>
      <c r="N36" s="22"/>
      <c r="O36" s="22"/>
      <c r="P36" s="22"/>
    </row>
    <row r="37" spans="1:16" ht="39" customHeight="1" x14ac:dyDescent="0.15">
      <c r="A37" s="22"/>
      <c r="B37" s="35"/>
      <c r="C37" s="1145" t="s">
        <v>539</v>
      </c>
      <c r="D37" s="1146"/>
      <c r="E37" s="1147"/>
      <c r="F37" s="36" t="s">
        <v>490</v>
      </c>
      <c r="G37" s="37" t="s">
        <v>490</v>
      </c>
      <c r="H37" s="37" t="s">
        <v>490</v>
      </c>
      <c r="I37" s="37" t="s">
        <v>490</v>
      </c>
      <c r="J37" s="38">
        <v>0.16</v>
      </c>
      <c r="K37" s="22"/>
      <c r="L37" s="22"/>
      <c r="M37" s="22"/>
      <c r="N37" s="22"/>
      <c r="O37" s="22"/>
      <c r="P37" s="22"/>
    </row>
    <row r="38" spans="1:16" ht="39" customHeight="1" x14ac:dyDescent="0.15">
      <c r="A38" s="22"/>
      <c r="B38" s="35"/>
      <c r="C38" s="1145" t="s">
        <v>540</v>
      </c>
      <c r="D38" s="1146"/>
      <c r="E38" s="1147"/>
      <c r="F38" s="36">
        <v>0</v>
      </c>
      <c r="G38" s="37">
        <v>0</v>
      </c>
      <c r="H38" s="37">
        <v>0</v>
      </c>
      <c r="I38" s="37">
        <v>0</v>
      </c>
      <c r="J38" s="38">
        <v>0.06</v>
      </c>
      <c r="K38" s="22"/>
      <c r="L38" s="22"/>
      <c r="M38" s="22"/>
      <c r="N38" s="22"/>
      <c r="O38" s="22"/>
      <c r="P38" s="22"/>
    </row>
    <row r="39" spans="1:16" ht="39" customHeight="1" x14ac:dyDescent="0.15">
      <c r="A39" s="22"/>
      <c r="B39" s="35"/>
      <c r="C39" s="1145" t="s">
        <v>541</v>
      </c>
      <c r="D39" s="1146"/>
      <c r="E39" s="1147"/>
      <c r="F39" s="36">
        <v>0</v>
      </c>
      <c r="G39" s="37">
        <v>0.01</v>
      </c>
      <c r="H39" s="37">
        <v>0</v>
      </c>
      <c r="I39" s="37">
        <v>0</v>
      </c>
      <c r="J39" s="38">
        <v>0.01</v>
      </c>
      <c r="K39" s="22"/>
      <c r="L39" s="22"/>
      <c r="M39" s="22"/>
      <c r="N39" s="22"/>
      <c r="O39" s="22"/>
      <c r="P39" s="22"/>
    </row>
    <row r="40" spans="1:16" ht="39" customHeight="1" x14ac:dyDescent="0.15">
      <c r="A40" s="22"/>
      <c r="B40" s="35"/>
      <c r="C40" s="1145" t="s">
        <v>542</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545</v>
      </c>
      <c r="D43" s="1149"/>
      <c r="E43" s="1150"/>
      <c r="F43" s="41">
        <v>0</v>
      </c>
      <c r="G43" s="42">
        <v>0</v>
      </c>
      <c r="H43" s="42">
        <v>0</v>
      </c>
      <c r="I43" s="42">
        <v>0.34</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0zTk2HKpdFoGPP+C0mthg2IrkGycyc/N24cNE+Gz6/1Fjf675PVzNC1UwpUcW7A1iq2nJInJDnwL4sLdpimw==" saltValue="dqagAw6lfNwNKLchv1gg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SheetLayoutView="55" workbookViewId="0">
      <selection activeCell="N64" sqref="N6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823</v>
      </c>
      <c r="L45" s="60">
        <v>837</v>
      </c>
      <c r="M45" s="60">
        <v>819</v>
      </c>
      <c r="N45" s="60">
        <v>847</v>
      </c>
      <c r="O45" s="61">
        <v>889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283</v>
      </c>
      <c r="L48" s="64">
        <v>273</v>
      </c>
      <c r="M48" s="64">
        <v>244</v>
      </c>
      <c r="N48" s="64">
        <v>226</v>
      </c>
      <c r="O48" s="65">
        <v>249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14</v>
      </c>
      <c r="L49" s="64">
        <v>11</v>
      </c>
      <c r="M49" s="64">
        <v>5</v>
      </c>
      <c r="N49" s="64">
        <v>1</v>
      </c>
      <c r="O49" s="65">
        <v>1</v>
      </c>
      <c r="P49" s="48"/>
      <c r="Q49" s="48"/>
      <c r="R49" s="48"/>
      <c r="S49" s="48"/>
      <c r="T49" s="48"/>
      <c r="U49" s="48"/>
    </row>
    <row r="50" spans="1:21" ht="30.75" customHeight="1" x14ac:dyDescent="0.15">
      <c r="A50" s="48"/>
      <c r="B50" s="1155"/>
      <c r="C50" s="1156"/>
      <c r="D50" s="62"/>
      <c r="E50" s="1161" t="s">
        <v>15</v>
      </c>
      <c r="F50" s="1161"/>
      <c r="G50" s="1161"/>
      <c r="H50" s="1161"/>
      <c r="I50" s="1161"/>
      <c r="J50" s="1162"/>
      <c r="K50" s="63">
        <v>3</v>
      </c>
      <c r="L50" s="64">
        <v>3</v>
      </c>
      <c r="M50" s="64">
        <v>2</v>
      </c>
      <c r="N50" s="64">
        <v>3</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822</v>
      </c>
      <c r="L52" s="64">
        <v>808</v>
      </c>
      <c r="M52" s="64">
        <v>769</v>
      </c>
      <c r="N52" s="64">
        <v>771</v>
      </c>
      <c r="O52" s="65">
        <v>794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301</v>
      </c>
      <c r="L53" s="69">
        <v>316</v>
      </c>
      <c r="M53" s="69">
        <v>301</v>
      </c>
      <c r="N53" s="69">
        <v>306</v>
      </c>
      <c r="O53" s="70">
        <v>347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00JnZvLP5OQC7iWLV36XEXe3Ih+W8h0tAO6VV5W0ZZaW1syIvZ1hPROPOEcmzO0sRHLBh/JLZP8/MUOWLYoBw==" saltValue="czoOm/Ei2a7kUS0+B46S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6467</v>
      </c>
      <c r="J41" s="344">
        <v>6349</v>
      </c>
      <c r="K41" s="344">
        <v>6308</v>
      </c>
      <c r="L41" s="344">
        <v>6188</v>
      </c>
      <c r="M41" s="345">
        <v>6086</v>
      </c>
    </row>
    <row r="42" spans="2:13" ht="27.75" customHeight="1" x14ac:dyDescent="0.15">
      <c r="B42" s="1186"/>
      <c r="C42" s="1187"/>
      <c r="D42" s="106"/>
      <c r="E42" s="1192" t="s">
        <v>32</v>
      </c>
      <c r="F42" s="1192"/>
      <c r="G42" s="1192"/>
      <c r="H42" s="1193"/>
      <c r="I42" s="346" t="s">
        <v>490</v>
      </c>
      <c r="J42" s="347" t="s">
        <v>490</v>
      </c>
      <c r="K42" s="347" t="s">
        <v>490</v>
      </c>
      <c r="L42" s="347" t="s">
        <v>490</v>
      </c>
      <c r="M42" s="348" t="s">
        <v>490</v>
      </c>
    </row>
    <row r="43" spans="2:13" ht="27.75" customHeight="1" x14ac:dyDescent="0.15">
      <c r="B43" s="1186"/>
      <c r="C43" s="1187"/>
      <c r="D43" s="106"/>
      <c r="E43" s="1192" t="s">
        <v>33</v>
      </c>
      <c r="F43" s="1192"/>
      <c r="G43" s="1192"/>
      <c r="H43" s="1193"/>
      <c r="I43" s="346">
        <v>1925</v>
      </c>
      <c r="J43" s="347">
        <v>1653</v>
      </c>
      <c r="K43" s="347">
        <v>1451</v>
      </c>
      <c r="L43" s="347">
        <v>1276</v>
      </c>
      <c r="M43" s="348">
        <v>1078</v>
      </c>
    </row>
    <row r="44" spans="2:13" ht="27.75" customHeight="1" x14ac:dyDescent="0.15">
      <c r="B44" s="1186"/>
      <c r="C44" s="1187"/>
      <c r="D44" s="106"/>
      <c r="E44" s="1192" t="s">
        <v>34</v>
      </c>
      <c r="F44" s="1192"/>
      <c r="G44" s="1192"/>
      <c r="H44" s="1193"/>
      <c r="I44" s="346">
        <v>16</v>
      </c>
      <c r="J44" s="347">
        <v>5</v>
      </c>
      <c r="K44" s="347">
        <v>2</v>
      </c>
      <c r="L44" s="347">
        <v>7</v>
      </c>
      <c r="M44" s="348">
        <v>6</v>
      </c>
    </row>
    <row r="45" spans="2:13" ht="27.75" customHeight="1" x14ac:dyDescent="0.15">
      <c r="B45" s="1186"/>
      <c r="C45" s="1187"/>
      <c r="D45" s="106"/>
      <c r="E45" s="1192" t="s">
        <v>35</v>
      </c>
      <c r="F45" s="1192"/>
      <c r="G45" s="1192"/>
      <c r="H45" s="1193"/>
      <c r="I45" s="346">
        <v>1560</v>
      </c>
      <c r="J45" s="347">
        <v>1553</v>
      </c>
      <c r="K45" s="347">
        <v>1560</v>
      </c>
      <c r="L45" s="347">
        <v>1589</v>
      </c>
      <c r="M45" s="348">
        <v>1622</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3308</v>
      </c>
      <c r="J50" s="347">
        <v>3370</v>
      </c>
      <c r="K50" s="347">
        <v>3545</v>
      </c>
      <c r="L50" s="347">
        <v>3641</v>
      </c>
      <c r="M50" s="348">
        <v>3763</v>
      </c>
    </row>
    <row r="51" spans="2:13" ht="27.75" customHeight="1" x14ac:dyDescent="0.15">
      <c r="B51" s="1186"/>
      <c r="C51" s="1187"/>
      <c r="D51" s="106"/>
      <c r="E51" s="1192" t="s">
        <v>42</v>
      </c>
      <c r="F51" s="1192"/>
      <c r="G51" s="1192"/>
      <c r="H51" s="1193"/>
      <c r="I51" s="346">
        <v>488</v>
      </c>
      <c r="J51" s="347">
        <v>504</v>
      </c>
      <c r="K51" s="347">
        <v>550</v>
      </c>
      <c r="L51" s="347">
        <v>587</v>
      </c>
      <c r="M51" s="348">
        <v>596</v>
      </c>
    </row>
    <row r="52" spans="2:13" ht="27.75" customHeight="1" x14ac:dyDescent="0.15">
      <c r="B52" s="1188"/>
      <c r="C52" s="1189"/>
      <c r="D52" s="106"/>
      <c r="E52" s="1192" t="s">
        <v>43</v>
      </c>
      <c r="F52" s="1192"/>
      <c r="G52" s="1192"/>
      <c r="H52" s="1193"/>
      <c r="I52" s="346">
        <v>5955</v>
      </c>
      <c r="J52" s="347">
        <v>5757</v>
      </c>
      <c r="K52" s="347">
        <v>5611</v>
      </c>
      <c r="L52" s="347">
        <v>5406</v>
      </c>
      <c r="M52" s="348">
        <v>5213</v>
      </c>
    </row>
    <row r="53" spans="2:13" ht="27.75" customHeight="1" thickBot="1" x14ac:dyDescent="0.2">
      <c r="B53" s="1199" t="s">
        <v>19</v>
      </c>
      <c r="C53" s="1200"/>
      <c r="D53" s="110"/>
      <c r="E53" s="1201" t="s">
        <v>44</v>
      </c>
      <c r="F53" s="1201"/>
      <c r="G53" s="1201"/>
      <c r="H53" s="1202"/>
      <c r="I53" s="349">
        <v>217</v>
      </c>
      <c r="J53" s="350">
        <v>-71</v>
      </c>
      <c r="K53" s="350">
        <v>-385</v>
      </c>
      <c r="L53" s="350">
        <v>-573</v>
      </c>
      <c r="M53" s="351">
        <v>-779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1YZdU+hMKm5KiyTTDcWRLcuWnrsOdNLQVGMidxDd3g3+SgU3hceCT51i6NwgXCBWkzBgiJ+47WDhiUXUdPfJXA==" saltValue="gRymE4d8i9SFf6jd7tsc5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1562</v>
      </c>
      <c r="G55" s="352">
        <v>1560</v>
      </c>
      <c r="H55" s="353">
        <v>1499</v>
      </c>
    </row>
    <row r="56" spans="2:8" ht="52.5" customHeight="1" x14ac:dyDescent="0.15">
      <c r="B56" s="122"/>
      <c r="C56" s="1213" t="s">
        <v>47</v>
      </c>
      <c r="D56" s="1213"/>
      <c r="E56" s="1214"/>
      <c r="F56" s="354">
        <v>493</v>
      </c>
      <c r="G56" s="354">
        <v>660</v>
      </c>
      <c r="H56" s="355">
        <v>782</v>
      </c>
    </row>
    <row r="57" spans="2:8" ht="53.25" customHeight="1" x14ac:dyDescent="0.15">
      <c r="B57" s="122"/>
      <c r="C57" s="1215" t="s">
        <v>48</v>
      </c>
      <c r="D57" s="1215"/>
      <c r="E57" s="1216"/>
      <c r="F57" s="356">
        <v>1182</v>
      </c>
      <c r="G57" s="356">
        <v>1165</v>
      </c>
      <c r="H57" s="357">
        <v>1183</v>
      </c>
    </row>
    <row r="58" spans="2:8" ht="45.75" customHeight="1" x14ac:dyDescent="0.15">
      <c r="B58" s="123"/>
      <c r="C58" s="1203" t="s">
        <v>554</v>
      </c>
      <c r="D58" s="1204"/>
      <c r="E58" s="1205"/>
      <c r="F58" s="358">
        <v>312</v>
      </c>
      <c r="G58" s="358">
        <v>315</v>
      </c>
      <c r="H58" s="359">
        <v>315</v>
      </c>
    </row>
    <row r="59" spans="2:8" ht="45.75" customHeight="1" x14ac:dyDescent="0.15">
      <c r="B59" s="123"/>
      <c r="C59" s="1203" t="s">
        <v>555</v>
      </c>
      <c r="D59" s="1204"/>
      <c r="E59" s="1205"/>
      <c r="F59" s="358">
        <v>214</v>
      </c>
      <c r="G59" s="358">
        <v>215</v>
      </c>
      <c r="H59" s="359">
        <v>215</v>
      </c>
    </row>
    <row r="60" spans="2:8" ht="45.75" customHeight="1" x14ac:dyDescent="0.15">
      <c r="B60" s="123"/>
      <c r="C60" s="1203" t="s">
        <v>556</v>
      </c>
      <c r="D60" s="1204"/>
      <c r="E60" s="1205"/>
      <c r="F60" s="358">
        <v>145</v>
      </c>
      <c r="G60" s="358">
        <v>160</v>
      </c>
      <c r="H60" s="359">
        <v>174</v>
      </c>
    </row>
    <row r="61" spans="2:8" ht="45.75" customHeight="1" x14ac:dyDescent="0.15">
      <c r="B61" s="123"/>
      <c r="C61" s="1203" t="s">
        <v>557</v>
      </c>
      <c r="D61" s="1204"/>
      <c r="E61" s="1205"/>
      <c r="F61" s="358">
        <v>164</v>
      </c>
      <c r="G61" s="358">
        <v>164</v>
      </c>
      <c r="H61" s="359">
        <v>164</v>
      </c>
    </row>
    <row r="62" spans="2:8" ht="45.75" customHeight="1" thickBot="1" x14ac:dyDescent="0.2">
      <c r="B62" s="124"/>
      <c r="C62" s="1206" t="s">
        <v>558</v>
      </c>
      <c r="D62" s="1207"/>
      <c r="E62" s="1208"/>
      <c r="F62" s="360">
        <v>159</v>
      </c>
      <c r="G62" s="360">
        <v>115</v>
      </c>
      <c r="H62" s="361">
        <v>113</v>
      </c>
    </row>
    <row r="63" spans="2:8" ht="52.5" customHeight="1" thickBot="1" x14ac:dyDescent="0.2">
      <c r="B63" s="125"/>
      <c r="C63" s="1209" t="s">
        <v>49</v>
      </c>
      <c r="D63" s="1209"/>
      <c r="E63" s="1210"/>
      <c r="F63" s="362">
        <v>3237</v>
      </c>
      <c r="G63" s="362">
        <v>3385</v>
      </c>
      <c r="H63" s="363">
        <v>3464</v>
      </c>
    </row>
    <row r="64" spans="2:8" x14ac:dyDescent="0.15"/>
  </sheetData>
  <sheetProtection algorithmName="SHA-512" hashValue="bxU8yhhowYkc1ovy3bNO4Tm388RqqZcYRa4DPtIbi2XK1Di8r1CimbprZqVUmNyC0ATTR+G6eZLxZ0t8ebE3rA==" saltValue="ezy9e/stg15fKc2LewIX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117711</v>
      </c>
      <c r="E3" s="144"/>
      <c r="F3" s="145">
        <v>200194</v>
      </c>
      <c r="G3" s="146"/>
      <c r="H3" s="147"/>
    </row>
    <row r="4" spans="1:8" x14ac:dyDescent="0.15">
      <c r="A4" s="148"/>
      <c r="B4" s="149"/>
      <c r="C4" s="150"/>
      <c r="D4" s="151">
        <v>58295</v>
      </c>
      <c r="E4" s="152"/>
      <c r="F4" s="153">
        <v>106422</v>
      </c>
      <c r="G4" s="154"/>
      <c r="H4" s="155"/>
    </row>
    <row r="5" spans="1:8" x14ac:dyDescent="0.15">
      <c r="A5" s="136" t="s">
        <v>522</v>
      </c>
      <c r="B5" s="141"/>
      <c r="C5" s="142"/>
      <c r="D5" s="143">
        <v>139359</v>
      </c>
      <c r="E5" s="144"/>
      <c r="F5" s="145">
        <v>196914</v>
      </c>
      <c r="G5" s="146"/>
      <c r="H5" s="147"/>
    </row>
    <row r="6" spans="1:8" x14ac:dyDescent="0.15">
      <c r="A6" s="148"/>
      <c r="B6" s="149"/>
      <c r="C6" s="150"/>
      <c r="D6" s="151">
        <v>47416</v>
      </c>
      <c r="E6" s="152"/>
      <c r="F6" s="153">
        <v>98966</v>
      </c>
      <c r="G6" s="154"/>
      <c r="H6" s="155"/>
    </row>
    <row r="7" spans="1:8" x14ac:dyDescent="0.15">
      <c r="A7" s="136" t="s">
        <v>523</v>
      </c>
      <c r="B7" s="141"/>
      <c r="C7" s="142"/>
      <c r="D7" s="143">
        <v>105360</v>
      </c>
      <c r="E7" s="144"/>
      <c r="F7" s="145">
        <v>204757</v>
      </c>
      <c r="G7" s="146"/>
      <c r="H7" s="147"/>
    </row>
    <row r="8" spans="1:8" x14ac:dyDescent="0.15">
      <c r="A8" s="148"/>
      <c r="B8" s="149"/>
      <c r="C8" s="150"/>
      <c r="D8" s="151">
        <v>50756</v>
      </c>
      <c r="E8" s="152"/>
      <c r="F8" s="153">
        <v>106071</v>
      </c>
      <c r="G8" s="154"/>
      <c r="H8" s="155"/>
    </row>
    <row r="9" spans="1:8" x14ac:dyDescent="0.15">
      <c r="A9" s="136" t="s">
        <v>524</v>
      </c>
      <c r="B9" s="141"/>
      <c r="C9" s="142"/>
      <c r="D9" s="143">
        <v>78807</v>
      </c>
      <c r="E9" s="144"/>
      <c r="F9" s="145">
        <v>194971</v>
      </c>
      <c r="G9" s="146"/>
      <c r="H9" s="147"/>
    </row>
    <row r="10" spans="1:8" x14ac:dyDescent="0.15">
      <c r="A10" s="148"/>
      <c r="B10" s="149"/>
      <c r="C10" s="150"/>
      <c r="D10" s="151">
        <v>32498</v>
      </c>
      <c r="E10" s="152"/>
      <c r="F10" s="153">
        <v>105966</v>
      </c>
      <c r="G10" s="154"/>
      <c r="H10" s="155"/>
    </row>
    <row r="11" spans="1:8" x14ac:dyDescent="0.15">
      <c r="A11" s="136" t="s">
        <v>525</v>
      </c>
      <c r="B11" s="141"/>
      <c r="C11" s="142"/>
      <c r="D11" s="143">
        <v>97734</v>
      </c>
      <c r="E11" s="144"/>
      <c r="F11" s="145">
        <v>224172</v>
      </c>
      <c r="G11" s="146"/>
      <c r="H11" s="147"/>
    </row>
    <row r="12" spans="1:8" x14ac:dyDescent="0.15">
      <c r="A12" s="148"/>
      <c r="B12" s="149"/>
      <c r="C12" s="156"/>
      <c r="D12" s="151">
        <v>47156</v>
      </c>
      <c r="E12" s="152"/>
      <c r="F12" s="153">
        <v>117611</v>
      </c>
      <c r="G12" s="154"/>
      <c r="H12" s="155"/>
    </row>
    <row r="13" spans="1:8" x14ac:dyDescent="0.15">
      <c r="A13" s="136"/>
      <c r="B13" s="141"/>
      <c r="C13" s="157"/>
      <c r="D13" s="158">
        <v>107794</v>
      </c>
      <c r="E13" s="159"/>
      <c r="F13" s="160">
        <v>204202</v>
      </c>
      <c r="G13" s="161"/>
      <c r="H13" s="147"/>
    </row>
    <row r="14" spans="1:8" x14ac:dyDescent="0.15">
      <c r="A14" s="148"/>
      <c r="B14" s="149"/>
      <c r="C14" s="150"/>
      <c r="D14" s="151">
        <v>47224</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0.27</v>
      </c>
      <c r="C19" s="162">
        <f>ROUND(VALUE(SUBSTITUTE(実質収支比率等に係る経年分析!G$48,"▲","-")),2)</f>
        <v>4.62</v>
      </c>
      <c r="D19" s="162">
        <f>ROUND(VALUE(SUBSTITUTE(実質収支比率等に係る経年分析!H$48,"▲","-")),2)</f>
        <v>5.63</v>
      </c>
      <c r="E19" s="162">
        <f>ROUND(VALUE(SUBSTITUTE(実質収支比率等に係る経年分析!I$48,"▲","-")),2)</f>
        <v>4.38</v>
      </c>
      <c r="F19" s="162">
        <f>ROUND(VALUE(SUBSTITUTE(実質収支比率等に係る経年分析!J$48,"▲","-")),2)</f>
        <v>1.99</v>
      </c>
    </row>
    <row r="20" spans="1:11" x14ac:dyDescent="0.15">
      <c r="A20" s="162" t="s">
        <v>53</v>
      </c>
      <c r="B20" s="162">
        <f>ROUND(VALUE(SUBSTITUTE(実質収支比率等に係る経年分析!F$47,"▲","-")),2)</f>
        <v>39.81</v>
      </c>
      <c r="C20" s="162">
        <f>ROUND(VALUE(SUBSTITUTE(実質収支比率等に係る経年分析!G$47,"▲","-")),2)</f>
        <v>37.54</v>
      </c>
      <c r="D20" s="162">
        <f>ROUND(VALUE(SUBSTITUTE(実質収支比率等に係る経年分析!H$47,"▲","-")),2)</f>
        <v>38.700000000000003</v>
      </c>
      <c r="E20" s="162">
        <f>ROUND(VALUE(SUBSTITUTE(実質収支比率等に係る経年分析!I$47,"▲","-")),2)</f>
        <v>38.4</v>
      </c>
      <c r="F20" s="162">
        <f>ROUND(VALUE(SUBSTITUTE(実質収支比率等に係る経年分析!J$47,"▲","-")),2)</f>
        <v>36.020000000000003</v>
      </c>
    </row>
    <row r="21" spans="1:11" x14ac:dyDescent="0.15">
      <c r="A21" s="162" t="s">
        <v>54</v>
      </c>
      <c r="B21" s="162">
        <f>IF(ISNUMBER(VALUE(SUBSTITUTE(実質収支比率等に係る経年分析!F$49,"▲","-"))),ROUND(VALUE(SUBSTITUTE(実質収支比率等に係る経年分析!F$49,"▲","-")),2),NA())</f>
        <v>-0.63</v>
      </c>
      <c r="C21" s="162">
        <f>IF(ISNUMBER(VALUE(SUBSTITUTE(実質収支比率等に係る経年分析!G$49,"▲","-"))),ROUND(VALUE(SUBSTITUTE(実質収支比率等に係る経年分析!G$49,"▲","-")),2),NA())</f>
        <v>4.5</v>
      </c>
      <c r="D21" s="162">
        <f>IF(ISNUMBER(VALUE(SUBSTITUTE(実質収支比率等に係る経年分析!H$49,"▲","-"))),ROUND(VALUE(SUBSTITUTE(実質収支比率等に係る経年分析!H$49,"▲","-")),2),NA())</f>
        <v>0.86</v>
      </c>
      <c r="E21" s="162">
        <f>IF(ISNUMBER(VALUE(SUBSTITUTE(実質収支比率等に係る経年分析!I$49,"▲","-"))),ROUND(VALUE(SUBSTITUTE(実質収支比率等に係る経年分析!I$49,"▲","-")),2),NA())</f>
        <v>-1.27</v>
      </c>
      <c r="F21" s="162">
        <f>IF(ISNUMBER(VALUE(SUBSTITUTE(実質収支比率等に係る経年分析!J$49,"▲","-"))),ROUND(VALUE(SUBSTITUTE(実質収支比率等に係る経年分析!J$49,"▲","-")),2),NA())</f>
        <v>-3.75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羽幌町港湾上屋事業特別会計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羽幌町簡易水道事業特別会計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羽幌町後期高齢者医療特別会計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羽幌町国民健康保険事業特別会計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15">
      <c r="A33" s="163" t="str">
        <f>IF(連結実質赤字比率に係る赤字・黒字の構成分析!C$37="",NA(),連結実質赤字比率に係る赤字・黒字の構成分析!C$37)</f>
        <v>羽幌町下水道事業会計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0.16</v>
      </c>
    </row>
    <row r="34" spans="1:16" x14ac:dyDescent="0.15">
      <c r="A34" s="163" t="str">
        <f>IF(連結実質赤字比率に係る赤字・黒字の構成分析!C$36="",NA(),連結実質赤字比率に係る赤字・黒字の構成分析!C$36)</f>
        <v>羽幌町介護保険事業特別会計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0.91</v>
      </c>
    </row>
    <row r="35" spans="1:16" x14ac:dyDescent="0.15">
      <c r="A35" s="163" t="str">
        <f>IF(連結実質赤字比率に係る赤字・黒字の構成分析!C$35="",NA(),連結実質赤字比率に係る赤字・黒字の構成分析!C$35)</f>
        <v>羽幌町一般会計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0.26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4.62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5.62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4.37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1.98</v>
      </c>
    </row>
    <row r="36" spans="1:16" x14ac:dyDescent="0.15">
      <c r="A36" s="163" t="str">
        <f>IF(連結実質赤字比率に係る赤字・黒字の構成分析!C$34="",NA(),連結実質赤字比率に係る赤字・黒字の構成分析!C$34)</f>
        <v>羽幌町水道事業会計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6.06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6.14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5.72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822</v>
      </c>
      <c r="E42" s="164"/>
      <c r="F42" s="164"/>
      <c r="G42" s="164">
        <f>'実質公債費比率（分子）の構造'!L$52</f>
        <v>808</v>
      </c>
      <c r="H42" s="164"/>
      <c r="I42" s="164"/>
      <c r="J42" s="164">
        <f>'実質公債費比率（分子）の構造'!M$52</f>
        <v>769</v>
      </c>
      <c r="K42" s="164"/>
      <c r="L42" s="164"/>
      <c r="M42" s="164">
        <f>'実質公債費比率（分子）の構造'!N$52</f>
        <v>771</v>
      </c>
      <c r="N42" s="164"/>
      <c r="O42" s="164"/>
      <c r="P42" s="164">
        <f>'実質公債費比率（分子）の構造'!O$52</f>
        <v>794</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3</v>
      </c>
      <c r="C44" s="164"/>
      <c r="D44" s="164"/>
      <c r="E44" s="164">
        <f>'実質公債費比率（分子）の構造'!L$50</f>
        <v>3</v>
      </c>
      <c r="F44" s="164"/>
      <c r="G44" s="164"/>
      <c r="H44" s="164">
        <f>'実質公債費比率（分子）の構造'!M$50</f>
        <v>2</v>
      </c>
      <c r="I44" s="164"/>
      <c r="J44" s="164"/>
      <c r="K44" s="164">
        <f>'実質公債費比率（分子）の構造'!N$50</f>
        <v>3</v>
      </c>
      <c r="L44" s="164"/>
      <c r="M44" s="164"/>
      <c r="N44" s="164">
        <f>'実質公債費比率（分子）の構造'!O$50</f>
        <v>2</v>
      </c>
      <c r="O44" s="164"/>
      <c r="P44" s="164"/>
    </row>
    <row r="45" spans="1:16" x14ac:dyDescent="0.15">
      <c r="A45" s="164" t="s">
        <v>63</v>
      </c>
      <c r="B45" s="164">
        <f>'実質公債費比率（分子）の構造'!K$49</f>
        <v>14</v>
      </c>
      <c r="C45" s="164"/>
      <c r="D45" s="164"/>
      <c r="E45" s="164">
        <f>'実質公債費比率（分子）の構造'!L$49</f>
        <v>11</v>
      </c>
      <c r="F45" s="164"/>
      <c r="G45" s="164"/>
      <c r="H45" s="164">
        <f>'実質公債費比率（分子）の構造'!M$49</f>
        <v>5</v>
      </c>
      <c r="I45" s="164"/>
      <c r="J45" s="164"/>
      <c r="K45" s="164">
        <f>'実質公債費比率（分子）の構造'!N$49</f>
        <v>1</v>
      </c>
      <c r="L45" s="164"/>
      <c r="M45" s="164"/>
      <c r="N45" s="164">
        <f>'実質公債費比率（分子）の構造'!O$49</f>
        <v>1</v>
      </c>
      <c r="O45" s="164"/>
      <c r="P45" s="164"/>
    </row>
    <row r="46" spans="1:16" x14ac:dyDescent="0.15">
      <c r="A46" s="164" t="s">
        <v>64</v>
      </c>
      <c r="B46" s="164">
        <f>'実質公債費比率（分子）の構造'!K$48</f>
        <v>283</v>
      </c>
      <c r="C46" s="164"/>
      <c r="D46" s="164"/>
      <c r="E46" s="164">
        <f>'実質公債費比率（分子）の構造'!L$48</f>
        <v>273</v>
      </c>
      <c r="F46" s="164"/>
      <c r="G46" s="164"/>
      <c r="H46" s="164">
        <f>'実質公債費比率（分子）の構造'!M$48</f>
        <v>244</v>
      </c>
      <c r="I46" s="164"/>
      <c r="J46" s="164"/>
      <c r="K46" s="164">
        <f>'実質公債費比率（分子）の構造'!N$48</f>
        <v>226</v>
      </c>
      <c r="L46" s="164"/>
      <c r="M46" s="164"/>
      <c r="N46" s="164">
        <f>'実質公債費比率（分子）の構造'!O$48</f>
        <v>249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823</v>
      </c>
      <c r="C49" s="164"/>
      <c r="D49" s="164"/>
      <c r="E49" s="164">
        <f>'実質公債費比率（分子）の構造'!L$45</f>
        <v>837</v>
      </c>
      <c r="F49" s="164"/>
      <c r="G49" s="164"/>
      <c r="H49" s="164">
        <f>'実質公債費比率（分子）の構造'!M$45</f>
        <v>819</v>
      </c>
      <c r="I49" s="164"/>
      <c r="J49" s="164"/>
      <c r="K49" s="164">
        <f>'実質公債費比率（分子）の構造'!N$45</f>
        <v>847</v>
      </c>
      <c r="L49" s="164"/>
      <c r="M49" s="164"/>
      <c r="N49" s="164">
        <f>'実質公債費比率（分子）の構造'!O$45</f>
        <v>889</v>
      </c>
      <c r="O49" s="164"/>
      <c r="P49" s="164"/>
    </row>
    <row r="50" spans="1:16" x14ac:dyDescent="0.15">
      <c r="A50" s="164" t="s">
        <v>67</v>
      </c>
      <c r="B50" s="164" t="e">
        <f>NA()</f>
        <v>#N/A</v>
      </c>
      <c r="C50" s="164">
        <f>IF(ISNUMBER('実質公債費比率（分子）の構造'!K$53),'実質公債費比率（分子）の構造'!K$53,NA())</f>
        <v>301</v>
      </c>
      <c r="D50" s="164" t="e">
        <f>NA()</f>
        <v>#N/A</v>
      </c>
      <c r="E50" s="164" t="e">
        <f>NA()</f>
        <v>#N/A</v>
      </c>
      <c r="F50" s="164">
        <f>IF(ISNUMBER('実質公債費比率（分子）の構造'!L$53),'実質公債費比率（分子）の構造'!L$53,NA())</f>
        <v>316</v>
      </c>
      <c r="G50" s="164" t="e">
        <f>NA()</f>
        <v>#N/A</v>
      </c>
      <c r="H50" s="164" t="e">
        <f>NA()</f>
        <v>#N/A</v>
      </c>
      <c r="I50" s="164">
        <f>IF(ISNUMBER('実質公債費比率（分子）の構造'!M$53),'実質公債費比率（分子）の構造'!M$53,NA())</f>
        <v>301</v>
      </c>
      <c r="J50" s="164" t="e">
        <f>NA()</f>
        <v>#N/A</v>
      </c>
      <c r="K50" s="164" t="e">
        <f>NA()</f>
        <v>#N/A</v>
      </c>
      <c r="L50" s="164">
        <f>IF(ISNUMBER('実質公債費比率（分子）の構造'!N$53),'実質公債費比率（分子）の構造'!N$53,NA())</f>
        <v>306</v>
      </c>
      <c r="M50" s="164" t="e">
        <f>NA()</f>
        <v>#N/A</v>
      </c>
      <c r="N50" s="164" t="e">
        <f>NA()</f>
        <v>#N/A</v>
      </c>
      <c r="O50" s="164">
        <f>IF(ISNUMBER('実質公債費比率（分子）の構造'!O$53),'実質公債費比率（分子）の構造'!O$53,NA())</f>
        <v>347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5955</v>
      </c>
      <c r="E56" s="163"/>
      <c r="F56" s="163"/>
      <c r="G56" s="163">
        <f>'将来負担比率（分子）の構造'!J$52</f>
        <v>5757</v>
      </c>
      <c r="H56" s="163"/>
      <c r="I56" s="163"/>
      <c r="J56" s="163">
        <f>'将来負担比率（分子）の構造'!K$52</f>
        <v>5611</v>
      </c>
      <c r="K56" s="163"/>
      <c r="L56" s="163"/>
      <c r="M56" s="163">
        <f>'将来負担比率（分子）の構造'!L$52</f>
        <v>5406</v>
      </c>
      <c r="N56" s="163"/>
      <c r="O56" s="163"/>
      <c r="P56" s="163">
        <f>'将来負担比率（分子）の構造'!M$52</f>
        <v>5213</v>
      </c>
    </row>
    <row r="57" spans="1:16" x14ac:dyDescent="0.15">
      <c r="A57" s="163" t="s">
        <v>42</v>
      </c>
      <c r="B57" s="163"/>
      <c r="C57" s="163"/>
      <c r="D57" s="163">
        <f>'将来負担比率（分子）の構造'!I$51</f>
        <v>488</v>
      </c>
      <c r="E57" s="163"/>
      <c r="F57" s="163"/>
      <c r="G57" s="163">
        <f>'将来負担比率（分子）の構造'!J$51</f>
        <v>504</v>
      </c>
      <c r="H57" s="163"/>
      <c r="I57" s="163"/>
      <c r="J57" s="163">
        <f>'将来負担比率（分子）の構造'!K$51</f>
        <v>550</v>
      </c>
      <c r="K57" s="163"/>
      <c r="L57" s="163"/>
      <c r="M57" s="163">
        <f>'将来負担比率（分子）の構造'!L$51</f>
        <v>587</v>
      </c>
      <c r="N57" s="163"/>
      <c r="O57" s="163"/>
      <c r="P57" s="163">
        <f>'将来負担比率（分子）の構造'!M$51</f>
        <v>596</v>
      </c>
    </row>
    <row r="58" spans="1:16" x14ac:dyDescent="0.15">
      <c r="A58" s="163" t="s">
        <v>41</v>
      </c>
      <c r="B58" s="163"/>
      <c r="C58" s="163"/>
      <c r="D58" s="163">
        <f>'将来負担比率（分子）の構造'!I$50</f>
        <v>3308</v>
      </c>
      <c r="E58" s="163"/>
      <c r="F58" s="163"/>
      <c r="G58" s="163">
        <f>'将来負担比率（分子）の構造'!J$50</f>
        <v>3370</v>
      </c>
      <c r="H58" s="163"/>
      <c r="I58" s="163"/>
      <c r="J58" s="163">
        <f>'将来負担比率（分子）の構造'!K$50</f>
        <v>3545</v>
      </c>
      <c r="K58" s="163"/>
      <c r="L58" s="163"/>
      <c r="M58" s="163">
        <f>'将来負担比率（分子）の構造'!L$50</f>
        <v>3641</v>
      </c>
      <c r="N58" s="163"/>
      <c r="O58" s="163"/>
      <c r="P58" s="163">
        <f>'将来負担比率（分子）の構造'!M$50</f>
        <v>3763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1560</v>
      </c>
      <c r="C62" s="163"/>
      <c r="D62" s="163"/>
      <c r="E62" s="163">
        <f>'将来負担比率（分子）の構造'!J$45</f>
        <v>1553</v>
      </c>
      <c r="F62" s="163"/>
      <c r="G62" s="163"/>
      <c r="H62" s="163">
        <f>'将来負担比率（分子）の構造'!K$45</f>
        <v>1560</v>
      </c>
      <c r="I62" s="163"/>
      <c r="J62" s="163"/>
      <c r="K62" s="163">
        <f>'将来負担比率（分子）の構造'!L$45</f>
        <v>1589</v>
      </c>
      <c r="L62" s="163"/>
      <c r="M62" s="163"/>
      <c r="N62" s="163">
        <f>'将来負担比率（分子）の構造'!M$45</f>
        <v>1622</v>
      </c>
      <c r="O62" s="163"/>
      <c r="P62" s="163"/>
    </row>
    <row r="63" spans="1:16" x14ac:dyDescent="0.15">
      <c r="A63" s="163" t="s">
        <v>34</v>
      </c>
      <c r="B63" s="163">
        <f>'将来負担比率（分子）の構造'!I$44</f>
        <v>16</v>
      </c>
      <c r="C63" s="163"/>
      <c r="D63" s="163"/>
      <c r="E63" s="163">
        <f>'将来負担比率（分子）の構造'!J$44</f>
        <v>5</v>
      </c>
      <c r="F63" s="163"/>
      <c r="G63" s="163"/>
      <c r="H63" s="163">
        <f>'将来負担比率（分子）の構造'!K$44</f>
        <v>2</v>
      </c>
      <c r="I63" s="163"/>
      <c r="J63" s="163"/>
      <c r="K63" s="163">
        <f>'将来負担比率（分子）の構造'!L$44</f>
        <v>7</v>
      </c>
      <c r="L63" s="163"/>
      <c r="M63" s="163"/>
      <c r="N63" s="163">
        <f>'将来負担比率（分子）の構造'!M$44</f>
        <v>6</v>
      </c>
      <c r="O63" s="163"/>
      <c r="P63" s="163"/>
    </row>
    <row r="64" spans="1:16" x14ac:dyDescent="0.15">
      <c r="A64" s="163" t="s">
        <v>33</v>
      </c>
      <c r="B64" s="163">
        <f>'将来負担比率（分子）の構造'!I$43</f>
        <v>1925</v>
      </c>
      <c r="C64" s="163"/>
      <c r="D64" s="163"/>
      <c r="E64" s="163">
        <f>'将来負担比率（分子）の構造'!J$43</f>
        <v>1653</v>
      </c>
      <c r="F64" s="163"/>
      <c r="G64" s="163"/>
      <c r="H64" s="163">
        <f>'将来負担比率（分子）の構造'!K$43</f>
        <v>1451</v>
      </c>
      <c r="I64" s="163"/>
      <c r="J64" s="163"/>
      <c r="K64" s="163">
        <f>'将来負担比率（分子）の構造'!L$43</f>
        <v>1276</v>
      </c>
      <c r="L64" s="163"/>
      <c r="M64" s="163"/>
      <c r="N64" s="163">
        <f>'将来負担比率（分子）の構造'!M$43</f>
        <v>1078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6467</v>
      </c>
      <c r="C66" s="163"/>
      <c r="D66" s="163"/>
      <c r="E66" s="163">
        <f>'将来負担比率（分子）の構造'!J$41</f>
        <v>6349</v>
      </c>
      <c r="F66" s="163"/>
      <c r="G66" s="163"/>
      <c r="H66" s="163">
        <f>'将来負担比率（分子）の構造'!K$41</f>
        <v>6308</v>
      </c>
      <c r="I66" s="163"/>
      <c r="J66" s="163"/>
      <c r="K66" s="163">
        <f>'将来負担比率（分子）の構造'!L$41</f>
        <v>6188</v>
      </c>
      <c r="L66" s="163"/>
      <c r="M66" s="163"/>
      <c r="N66" s="163">
        <f>'将来負担比率（分子）の構造'!M$41</f>
        <v>6086</v>
      </c>
      <c r="O66" s="163"/>
      <c r="P66" s="163"/>
    </row>
    <row r="67" spans="1:16" x14ac:dyDescent="0.15">
      <c r="A67" s="163" t="s">
        <v>71</v>
      </c>
      <c r="B67" s="163" t="e">
        <f>NA()</f>
        <v>#N/A</v>
      </c>
      <c r="C67" s="163">
        <f>IF(ISNUMBER('将来負担比率（分子）の構造'!I$53), IF('将来負担比率（分子）の構造'!I$53 &lt; 0, 0, '将来負担比率（分子）の構造'!I$53), NA())</f>
        <v>217</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1562</v>
      </c>
      <c r="C72" s="167">
        <f>基金残高に係る経年分析!G55</f>
        <v>1560</v>
      </c>
      <c r="D72" s="167">
        <f>基金残高に係る経年分析!H55</f>
        <v>1499</v>
      </c>
    </row>
    <row r="73" spans="1:16" x14ac:dyDescent="0.15">
      <c r="A73" s="166" t="s">
        <v>74</v>
      </c>
      <c r="B73" s="167">
        <f>基金残高に係る経年分析!F56</f>
        <v>493</v>
      </c>
      <c r="C73" s="167">
        <f>基金残高に係る経年分析!G56</f>
        <v>660</v>
      </c>
      <c r="D73" s="167">
        <f>基金残高に係る経年分析!H56</f>
        <v>782</v>
      </c>
    </row>
    <row r="74" spans="1:16" x14ac:dyDescent="0.15">
      <c r="A74" s="166" t="s">
        <v>75</v>
      </c>
      <c r="B74" s="167">
        <f>基金残高に係る経年分析!F57</f>
        <v>1182</v>
      </c>
      <c r="C74" s="167">
        <f>基金残高に係る経年分析!G57</f>
        <v>1165</v>
      </c>
      <c r="D74" s="167">
        <f>基金残高に係る経年分析!H57</f>
        <v>1183</v>
      </c>
    </row>
  </sheetData>
  <sheetProtection algorithmName="SHA-512" hashValue="Vp8+bgvkFzMxlGcaJQIKZy1J0olufzZSU5GOrwdzW0qoD6m3vrhg6BLrBIFMhuGReXRVNWrL3WMyae84/yj2fg==" saltValue="P9DrT2/ELhM3Ibw8dXO2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727822</v>
      </c>
      <c r="S5" s="613"/>
      <c r="T5" s="613"/>
      <c r="U5" s="613"/>
      <c r="V5" s="613"/>
      <c r="W5" s="613"/>
      <c r="X5" s="613"/>
      <c r="Y5" s="614"/>
      <c r="Z5" s="615">
        <v>9.6</v>
      </c>
      <c r="AA5" s="615"/>
      <c r="AB5" s="615"/>
      <c r="AC5" s="615"/>
      <c r="AD5" s="616">
        <v>694992</v>
      </c>
      <c r="AE5" s="616"/>
      <c r="AF5" s="616"/>
      <c r="AG5" s="616"/>
      <c r="AH5" s="616"/>
      <c r="AI5" s="616"/>
      <c r="AJ5" s="616"/>
      <c r="AK5" s="616"/>
      <c r="AL5" s="617">
        <v>16.5</v>
      </c>
      <c r="AM5" s="618"/>
      <c r="AN5" s="618"/>
      <c r="AO5" s="619"/>
      <c r="AP5" s="609" t="s">
        <v>217</v>
      </c>
      <c r="AQ5" s="610"/>
      <c r="AR5" s="610"/>
      <c r="AS5" s="610"/>
      <c r="AT5" s="610"/>
      <c r="AU5" s="610"/>
      <c r="AV5" s="610"/>
      <c r="AW5" s="610"/>
      <c r="AX5" s="610"/>
      <c r="AY5" s="610"/>
      <c r="AZ5" s="610"/>
      <c r="BA5" s="610"/>
      <c r="BB5" s="610"/>
      <c r="BC5" s="610"/>
      <c r="BD5" s="610"/>
      <c r="BE5" s="610"/>
      <c r="BF5" s="611"/>
      <c r="BG5" s="623">
        <v>694992</v>
      </c>
      <c r="BH5" s="624"/>
      <c r="BI5" s="624"/>
      <c r="BJ5" s="624"/>
      <c r="BK5" s="624"/>
      <c r="BL5" s="624"/>
      <c r="BM5" s="624"/>
      <c r="BN5" s="625"/>
      <c r="BO5" s="626">
        <v>95.5</v>
      </c>
      <c r="BP5" s="626"/>
      <c r="BQ5" s="626"/>
      <c r="BR5" s="626"/>
      <c r="BS5" s="627">
        <v>7950</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70305</v>
      </c>
      <c r="S6" s="624"/>
      <c r="T6" s="624"/>
      <c r="U6" s="624"/>
      <c r="V6" s="624"/>
      <c r="W6" s="624"/>
      <c r="X6" s="624"/>
      <c r="Y6" s="625"/>
      <c r="Z6" s="626">
        <v>0.9</v>
      </c>
      <c r="AA6" s="626"/>
      <c r="AB6" s="626"/>
      <c r="AC6" s="626"/>
      <c r="AD6" s="627">
        <v>70305</v>
      </c>
      <c r="AE6" s="627"/>
      <c r="AF6" s="627"/>
      <c r="AG6" s="627"/>
      <c r="AH6" s="627"/>
      <c r="AI6" s="627"/>
      <c r="AJ6" s="627"/>
      <c r="AK6" s="627"/>
      <c r="AL6" s="628">
        <v>1.7</v>
      </c>
      <c r="AM6" s="629"/>
      <c r="AN6" s="629"/>
      <c r="AO6" s="630"/>
      <c r="AP6" s="620" t="s">
        <v>222</v>
      </c>
      <c r="AQ6" s="621"/>
      <c r="AR6" s="621"/>
      <c r="AS6" s="621"/>
      <c r="AT6" s="621"/>
      <c r="AU6" s="621"/>
      <c r="AV6" s="621"/>
      <c r="AW6" s="621"/>
      <c r="AX6" s="621"/>
      <c r="AY6" s="621"/>
      <c r="AZ6" s="621"/>
      <c r="BA6" s="621"/>
      <c r="BB6" s="621"/>
      <c r="BC6" s="621"/>
      <c r="BD6" s="621"/>
      <c r="BE6" s="621"/>
      <c r="BF6" s="622"/>
      <c r="BG6" s="623">
        <v>694992</v>
      </c>
      <c r="BH6" s="624"/>
      <c r="BI6" s="624"/>
      <c r="BJ6" s="624"/>
      <c r="BK6" s="624"/>
      <c r="BL6" s="624"/>
      <c r="BM6" s="624"/>
      <c r="BN6" s="625"/>
      <c r="BO6" s="626">
        <v>95.5</v>
      </c>
      <c r="BP6" s="626"/>
      <c r="BQ6" s="626"/>
      <c r="BR6" s="626"/>
      <c r="BS6" s="627">
        <v>7950</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75283</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75283</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338</v>
      </c>
      <c r="S7" s="624"/>
      <c r="T7" s="624"/>
      <c r="U7" s="624"/>
      <c r="V7" s="624"/>
      <c r="W7" s="624"/>
      <c r="X7" s="624"/>
      <c r="Y7" s="625"/>
      <c r="Z7" s="626">
        <v>0</v>
      </c>
      <c r="AA7" s="626"/>
      <c r="AB7" s="626"/>
      <c r="AC7" s="626"/>
      <c r="AD7" s="627">
        <v>338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331760</v>
      </c>
      <c r="BH7" s="624"/>
      <c r="BI7" s="624"/>
      <c r="BJ7" s="624"/>
      <c r="BK7" s="624"/>
      <c r="BL7" s="624"/>
      <c r="BM7" s="624"/>
      <c r="BN7" s="625"/>
      <c r="BO7" s="626">
        <v>45.6</v>
      </c>
      <c r="BP7" s="626"/>
      <c r="BQ7" s="626"/>
      <c r="BR7" s="626"/>
      <c r="BS7" s="627">
        <v>7950</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1371846</v>
      </c>
      <c r="CS7" s="624"/>
      <c r="CT7" s="624"/>
      <c r="CU7" s="624"/>
      <c r="CV7" s="624"/>
      <c r="CW7" s="624"/>
      <c r="CX7" s="624"/>
      <c r="CY7" s="625"/>
      <c r="CZ7" s="626">
        <v>18.399999999999999</v>
      </c>
      <c r="DA7" s="626"/>
      <c r="DB7" s="626"/>
      <c r="DC7" s="626"/>
      <c r="DD7" s="632">
        <v>63173</v>
      </c>
      <c r="DE7" s="624"/>
      <c r="DF7" s="624"/>
      <c r="DG7" s="624"/>
      <c r="DH7" s="624"/>
      <c r="DI7" s="624"/>
      <c r="DJ7" s="624"/>
      <c r="DK7" s="624"/>
      <c r="DL7" s="624"/>
      <c r="DM7" s="624"/>
      <c r="DN7" s="624"/>
      <c r="DO7" s="624"/>
      <c r="DP7" s="625"/>
      <c r="DQ7" s="632">
        <v>705837</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3244</v>
      </c>
      <c r="S8" s="624"/>
      <c r="T8" s="624"/>
      <c r="U8" s="624"/>
      <c r="V8" s="624"/>
      <c r="W8" s="624"/>
      <c r="X8" s="624"/>
      <c r="Y8" s="625"/>
      <c r="Z8" s="626">
        <v>0</v>
      </c>
      <c r="AA8" s="626"/>
      <c r="AB8" s="626"/>
      <c r="AC8" s="626"/>
      <c r="AD8" s="627">
        <v>3244</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9140</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1353402</v>
      </c>
      <c r="CS8" s="624"/>
      <c r="CT8" s="624"/>
      <c r="CU8" s="624"/>
      <c r="CV8" s="624"/>
      <c r="CW8" s="624"/>
      <c r="CX8" s="624"/>
      <c r="CY8" s="625"/>
      <c r="CZ8" s="626">
        <v>18.2</v>
      </c>
      <c r="DA8" s="626"/>
      <c r="DB8" s="626"/>
      <c r="DC8" s="626"/>
      <c r="DD8" s="632">
        <v>27363</v>
      </c>
      <c r="DE8" s="624"/>
      <c r="DF8" s="624"/>
      <c r="DG8" s="624"/>
      <c r="DH8" s="624"/>
      <c r="DI8" s="624"/>
      <c r="DJ8" s="624"/>
      <c r="DK8" s="624"/>
      <c r="DL8" s="624"/>
      <c r="DM8" s="624"/>
      <c r="DN8" s="624"/>
      <c r="DO8" s="624"/>
      <c r="DP8" s="625"/>
      <c r="DQ8" s="632">
        <v>786430</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5016</v>
      </c>
      <c r="S9" s="624"/>
      <c r="T9" s="624"/>
      <c r="U9" s="624"/>
      <c r="V9" s="624"/>
      <c r="W9" s="624"/>
      <c r="X9" s="624"/>
      <c r="Y9" s="625"/>
      <c r="Z9" s="626">
        <v>0.1</v>
      </c>
      <c r="AA9" s="626"/>
      <c r="AB9" s="626"/>
      <c r="AC9" s="626"/>
      <c r="AD9" s="627">
        <v>5016</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278450</v>
      </c>
      <c r="BH9" s="624"/>
      <c r="BI9" s="624"/>
      <c r="BJ9" s="624"/>
      <c r="BK9" s="624"/>
      <c r="BL9" s="624"/>
      <c r="BM9" s="624"/>
      <c r="BN9" s="625"/>
      <c r="BO9" s="626">
        <v>38.299999999999997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711154</v>
      </c>
      <c r="CS9" s="624"/>
      <c r="CT9" s="624"/>
      <c r="CU9" s="624"/>
      <c r="CV9" s="624"/>
      <c r="CW9" s="624"/>
      <c r="CX9" s="624"/>
      <c r="CY9" s="625"/>
      <c r="CZ9" s="626">
        <v>9.6</v>
      </c>
      <c r="DA9" s="626"/>
      <c r="DB9" s="626"/>
      <c r="DC9" s="626"/>
      <c r="DD9" s="632">
        <v>32120</v>
      </c>
      <c r="DE9" s="624"/>
      <c r="DF9" s="624"/>
      <c r="DG9" s="624"/>
      <c r="DH9" s="624"/>
      <c r="DI9" s="624"/>
      <c r="DJ9" s="624"/>
      <c r="DK9" s="624"/>
      <c r="DL9" s="624"/>
      <c r="DM9" s="624"/>
      <c r="DN9" s="624"/>
      <c r="DO9" s="624"/>
      <c r="DP9" s="625"/>
      <c r="DQ9" s="632">
        <v>356607</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25569</v>
      </c>
      <c r="BH10" s="624"/>
      <c r="BI10" s="624"/>
      <c r="BJ10" s="624"/>
      <c r="BK10" s="624"/>
      <c r="BL10" s="624"/>
      <c r="BM10" s="624"/>
      <c r="BN10" s="625"/>
      <c r="BO10" s="626">
        <v>3.5</v>
      </c>
      <c r="BP10" s="626"/>
      <c r="BQ10" s="626"/>
      <c r="BR10" s="626"/>
      <c r="BS10" s="627">
        <v>4261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12488</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11744</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178444</v>
      </c>
      <c r="S11" s="624"/>
      <c r="T11" s="624"/>
      <c r="U11" s="624"/>
      <c r="V11" s="624"/>
      <c r="W11" s="624"/>
      <c r="X11" s="624"/>
      <c r="Y11" s="625"/>
      <c r="Z11" s="628">
        <v>2.4</v>
      </c>
      <c r="AA11" s="629"/>
      <c r="AB11" s="629"/>
      <c r="AC11" s="635"/>
      <c r="AD11" s="632">
        <v>178444</v>
      </c>
      <c r="AE11" s="624"/>
      <c r="AF11" s="624"/>
      <c r="AG11" s="624"/>
      <c r="AH11" s="624"/>
      <c r="AI11" s="624"/>
      <c r="AJ11" s="624"/>
      <c r="AK11" s="625"/>
      <c r="AL11" s="628">
        <v>4.2</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18601</v>
      </c>
      <c r="BH11" s="624"/>
      <c r="BI11" s="624"/>
      <c r="BJ11" s="624"/>
      <c r="BK11" s="624"/>
      <c r="BL11" s="624"/>
      <c r="BM11" s="624"/>
      <c r="BN11" s="625"/>
      <c r="BO11" s="626">
        <v>2.6</v>
      </c>
      <c r="BP11" s="626"/>
      <c r="BQ11" s="626"/>
      <c r="BR11" s="626"/>
      <c r="BS11" s="627">
        <v>3689</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350246</v>
      </c>
      <c r="CS11" s="624"/>
      <c r="CT11" s="624"/>
      <c r="CU11" s="624"/>
      <c r="CV11" s="624"/>
      <c r="CW11" s="624"/>
      <c r="CX11" s="624"/>
      <c r="CY11" s="625"/>
      <c r="CZ11" s="626">
        <v>4.7</v>
      </c>
      <c r="DA11" s="626"/>
      <c r="DB11" s="626"/>
      <c r="DC11" s="626"/>
      <c r="DD11" s="632">
        <v>49894</v>
      </c>
      <c r="DE11" s="624"/>
      <c r="DF11" s="624"/>
      <c r="DG11" s="624"/>
      <c r="DH11" s="624"/>
      <c r="DI11" s="624"/>
      <c r="DJ11" s="624"/>
      <c r="DK11" s="624"/>
      <c r="DL11" s="624"/>
      <c r="DM11" s="624"/>
      <c r="DN11" s="624"/>
      <c r="DO11" s="624"/>
      <c r="DP11" s="625"/>
      <c r="DQ11" s="632">
        <v>135906</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262470</v>
      </c>
      <c r="BH12" s="624"/>
      <c r="BI12" s="624"/>
      <c r="BJ12" s="624"/>
      <c r="BK12" s="624"/>
      <c r="BL12" s="624"/>
      <c r="BM12" s="624"/>
      <c r="BN12" s="625"/>
      <c r="BO12" s="626">
        <v>36.1</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307629</v>
      </c>
      <c r="CS12" s="624"/>
      <c r="CT12" s="624"/>
      <c r="CU12" s="624"/>
      <c r="CV12" s="624"/>
      <c r="CW12" s="624"/>
      <c r="CX12" s="624"/>
      <c r="CY12" s="625"/>
      <c r="CZ12" s="626">
        <v>4.0999999999999996</v>
      </c>
      <c r="DA12" s="626"/>
      <c r="DB12" s="626"/>
      <c r="DC12" s="626"/>
      <c r="DD12" s="632">
        <v>1949</v>
      </c>
      <c r="DE12" s="624"/>
      <c r="DF12" s="624"/>
      <c r="DG12" s="624"/>
      <c r="DH12" s="624"/>
      <c r="DI12" s="624"/>
      <c r="DJ12" s="624"/>
      <c r="DK12" s="624"/>
      <c r="DL12" s="624"/>
      <c r="DM12" s="624"/>
      <c r="DN12" s="624"/>
      <c r="DO12" s="624"/>
      <c r="DP12" s="625"/>
      <c r="DQ12" s="632">
        <v>171031</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248792</v>
      </c>
      <c r="BH13" s="624"/>
      <c r="BI13" s="624"/>
      <c r="BJ13" s="624"/>
      <c r="BK13" s="624"/>
      <c r="BL13" s="624"/>
      <c r="BM13" s="624"/>
      <c r="BN13" s="625"/>
      <c r="BO13" s="626">
        <v>34.200000000000003</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1053018</v>
      </c>
      <c r="CS13" s="624"/>
      <c r="CT13" s="624"/>
      <c r="CU13" s="624"/>
      <c r="CV13" s="624"/>
      <c r="CW13" s="624"/>
      <c r="CX13" s="624"/>
      <c r="CY13" s="625"/>
      <c r="CZ13" s="626">
        <v>14.2</v>
      </c>
      <c r="DA13" s="626"/>
      <c r="DB13" s="626"/>
      <c r="DC13" s="626"/>
      <c r="DD13" s="632">
        <v>245027</v>
      </c>
      <c r="DE13" s="624"/>
      <c r="DF13" s="624"/>
      <c r="DG13" s="624"/>
      <c r="DH13" s="624"/>
      <c r="DI13" s="624"/>
      <c r="DJ13" s="624"/>
      <c r="DK13" s="624"/>
      <c r="DL13" s="624"/>
      <c r="DM13" s="624"/>
      <c r="DN13" s="624"/>
      <c r="DO13" s="624"/>
      <c r="DP13" s="625"/>
      <c r="DQ13" s="632">
        <v>719657</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21182</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282732</v>
      </c>
      <c r="CS14" s="624"/>
      <c r="CT14" s="624"/>
      <c r="CU14" s="624"/>
      <c r="CV14" s="624"/>
      <c r="CW14" s="624"/>
      <c r="CX14" s="624"/>
      <c r="CY14" s="625"/>
      <c r="CZ14" s="626">
        <v>3.8</v>
      </c>
      <c r="DA14" s="626"/>
      <c r="DB14" s="626"/>
      <c r="DC14" s="626"/>
      <c r="DD14" s="632">
        <v>15146</v>
      </c>
      <c r="DE14" s="624"/>
      <c r="DF14" s="624"/>
      <c r="DG14" s="624"/>
      <c r="DH14" s="624"/>
      <c r="DI14" s="624"/>
      <c r="DJ14" s="624"/>
      <c r="DK14" s="624"/>
      <c r="DL14" s="624"/>
      <c r="DM14" s="624"/>
      <c r="DN14" s="624"/>
      <c r="DO14" s="624"/>
      <c r="DP14" s="625"/>
      <c r="DQ14" s="632">
        <v>267440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6298</v>
      </c>
      <c r="S15" s="624"/>
      <c r="T15" s="624"/>
      <c r="U15" s="624"/>
      <c r="V15" s="624"/>
      <c r="W15" s="624"/>
      <c r="X15" s="624"/>
      <c r="Y15" s="625"/>
      <c r="Z15" s="626">
        <v>0.1</v>
      </c>
      <c r="AA15" s="626"/>
      <c r="AB15" s="626"/>
      <c r="AC15" s="626"/>
      <c r="AD15" s="627">
        <v>6298</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79580</v>
      </c>
      <c r="BH15" s="624"/>
      <c r="BI15" s="624"/>
      <c r="BJ15" s="624"/>
      <c r="BK15" s="624"/>
      <c r="BL15" s="624"/>
      <c r="BM15" s="624"/>
      <c r="BN15" s="625"/>
      <c r="BO15" s="626">
        <v>10.9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755216</v>
      </c>
      <c r="CS15" s="624"/>
      <c r="CT15" s="624"/>
      <c r="CU15" s="624"/>
      <c r="CV15" s="624"/>
      <c r="CW15" s="624"/>
      <c r="CX15" s="624"/>
      <c r="CY15" s="625"/>
      <c r="CZ15" s="626">
        <v>10.199999999999999</v>
      </c>
      <c r="DA15" s="626"/>
      <c r="DB15" s="626"/>
      <c r="DC15" s="626"/>
      <c r="DD15" s="632">
        <v>146354</v>
      </c>
      <c r="DE15" s="624"/>
      <c r="DF15" s="624"/>
      <c r="DG15" s="624"/>
      <c r="DH15" s="624"/>
      <c r="DI15" s="624"/>
      <c r="DJ15" s="624"/>
      <c r="DK15" s="624"/>
      <c r="DL15" s="624"/>
      <c r="DM15" s="624"/>
      <c r="DN15" s="624"/>
      <c r="DO15" s="624"/>
      <c r="DP15" s="625"/>
      <c r="DQ15" s="632">
        <v>566395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14452</v>
      </c>
      <c r="S16" s="624"/>
      <c r="T16" s="624"/>
      <c r="U16" s="624"/>
      <c r="V16" s="624"/>
      <c r="W16" s="624"/>
      <c r="X16" s="624"/>
      <c r="Y16" s="625"/>
      <c r="Z16" s="626">
        <v>0.2</v>
      </c>
      <c r="AA16" s="626"/>
      <c r="AB16" s="626"/>
      <c r="AC16" s="626"/>
      <c r="AD16" s="627">
        <v>14452</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276817</v>
      </c>
      <c r="CS16" s="624"/>
      <c r="CT16" s="624"/>
      <c r="CU16" s="624"/>
      <c r="CV16" s="624"/>
      <c r="CW16" s="624"/>
      <c r="CX16" s="624"/>
      <c r="CY16" s="625"/>
      <c r="CZ16" s="626">
        <v>3.7</v>
      </c>
      <c r="DA16" s="626"/>
      <c r="DB16" s="626"/>
      <c r="DC16" s="626"/>
      <c r="DD16" s="632" t="s">
        <v>122</v>
      </c>
      <c r="DE16" s="624"/>
      <c r="DF16" s="624"/>
      <c r="DG16" s="624"/>
      <c r="DH16" s="624"/>
      <c r="DI16" s="624"/>
      <c r="DJ16" s="624"/>
      <c r="DK16" s="624"/>
      <c r="DL16" s="624"/>
      <c r="DM16" s="624"/>
      <c r="DN16" s="624"/>
      <c r="DO16" s="624"/>
      <c r="DP16" s="625"/>
      <c r="DQ16" s="632">
        <v>29987</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27730</v>
      </c>
      <c r="S17" s="624"/>
      <c r="T17" s="624"/>
      <c r="U17" s="624"/>
      <c r="V17" s="624"/>
      <c r="W17" s="624"/>
      <c r="X17" s="624"/>
      <c r="Y17" s="625"/>
      <c r="Z17" s="626">
        <v>0.4</v>
      </c>
      <c r="AA17" s="626"/>
      <c r="AB17" s="626"/>
      <c r="AC17" s="626"/>
      <c r="AD17" s="627">
        <v>27730</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888868</v>
      </c>
      <c r="CS17" s="624"/>
      <c r="CT17" s="624"/>
      <c r="CU17" s="624"/>
      <c r="CV17" s="624"/>
      <c r="CW17" s="624"/>
      <c r="CX17" s="624"/>
      <c r="CY17" s="625"/>
      <c r="CZ17" s="626">
        <v>11.9</v>
      </c>
      <c r="DA17" s="626"/>
      <c r="DB17" s="626"/>
      <c r="DC17" s="626"/>
      <c r="DD17" s="632" t="s">
        <v>122</v>
      </c>
      <c r="DE17" s="624"/>
      <c r="DF17" s="624"/>
      <c r="DG17" s="624"/>
      <c r="DH17" s="624"/>
      <c r="DI17" s="624"/>
      <c r="DJ17" s="624"/>
      <c r="DK17" s="624"/>
      <c r="DL17" s="624"/>
      <c r="DM17" s="624"/>
      <c r="DN17" s="624"/>
      <c r="DO17" s="624"/>
      <c r="DP17" s="625"/>
      <c r="DQ17" s="632">
        <v>816012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2375</v>
      </c>
      <c r="S18" s="624"/>
      <c r="T18" s="624"/>
      <c r="U18" s="624"/>
      <c r="V18" s="624"/>
      <c r="W18" s="624"/>
      <c r="X18" s="624"/>
      <c r="Y18" s="625"/>
      <c r="Z18" s="626">
        <v>0</v>
      </c>
      <c r="AA18" s="626"/>
      <c r="AB18" s="626"/>
      <c r="AC18" s="626"/>
      <c r="AD18" s="627">
        <v>2375</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25229</v>
      </c>
      <c r="S19" s="624"/>
      <c r="T19" s="624"/>
      <c r="U19" s="624"/>
      <c r="V19" s="624"/>
      <c r="W19" s="624"/>
      <c r="X19" s="624"/>
      <c r="Y19" s="625"/>
      <c r="Z19" s="626">
        <v>0.3</v>
      </c>
      <c r="AA19" s="626"/>
      <c r="AB19" s="626"/>
      <c r="AC19" s="626"/>
      <c r="AD19" s="627">
        <v>25229</v>
      </c>
      <c r="AE19" s="627"/>
      <c r="AF19" s="627"/>
      <c r="AG19" s="627"/>
      <c r="AH19" s="627"/>
      <c r="AI19" s="627"/>
      <c r="AJ19" s="627"/>
      <c r="AK19" s="627"/>
      <c r="AL19" s="628">
        <v>0.6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32830</v>
      </c>
      <c r="BH19" s="624"/>
      <c r="BI19" s="624"/>
      <c r="BJ19" s="624"/>
      <c r="BK19" s="624"/>
      <c r="BL19" s="624"/>
      <c r="BM19" s="624"/>
      <c r="BN19" s="625"/>
      <c r="BO19" s="626">
        <v>4.5</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126</v>
      </c>
      <c r="S20" s="624"/>
      <c r="T20" s="624"/>
      <c r="U20" s="624"/>
      <c r="V20" s="624"/>
      <c r="W20" s="624"/>
      <c r="X20" s="624"/>
      <c r="Y20" s="625"/>
      <c r="Z20" s="626">
        <v>0</v>
      </c>
      <c r="AA20" s="626"/>
      <c r="AB20" s="626"/>
      <c r="AC20" s="626"/>
      <c r="AD20" s="627">
        <v>126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32830</v>
      </c>
      <c r="BH20" s="624"/>
      <c r="BI20" s="624"/>
      <c r="BJ20" s="624"/>
      <c r="BK20" s="624"/>
      <c r="BL20" s="624"/>
      <c r="BM20" s="624"/>
      <c r="BN20" s="625"/>
      <c r="BO20" s="626">
        <v>4.5</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7438699</v>
      </c>
      <c r="CS20" s="624"/>
      <c r="CT20" s="624"/>
      <c r="CU20" s="624"/>
      <c r="CV20" s="624"/>
      <c r="CW20" s="624"/>
      <c r="CX20" s="624"/>
      <c r="CY20" s="625"/>
      <c r="CZ20" s="626">
        <v>100</v>
      </c>
      <c r="DA20" s="626"/>
      <c r="DB20" s="626"/>
      <c r="DC20" s="626"/>
      <c r="DD20" s="632">
        <v>581026</v>
      </c>
      <c r="DE20" s="624"/>
      <c r="DF20" s="624"/>
      <c r="DG20" s="624"/>
      <c r="DH20" s="624"/>
      <c r="DI20" s="624"/>
      <c r="DJ20" s="624"/>
      <c r="DK20" s="624"/>
      <c r="DL20" s="624"/>
      <c r="DM20" s="624"/>
      <c r="DN20" s="624"/>
      <c r="DO20" s="624"/>
      <c r="DP20" s="625"/>
      <c r="DQ20" s="632">
        <v>4642329</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3469124</v>
      </c>
      <c r="S21" s="624"/>
      <c r="T21" s="624"/>
      <c r="U21" s="624"/>
      <c r="V21" s="624"/>
      <c r="W21" s="624"/>
      <c r="X21" s="624"/>
      <c r="Y21" s="625"/>
      <c r="Z21" s="626">
        <v>45.8</v>
      </c>
      <c r="AA21" s="626"/>
      <c r="AB21" s="626"/>
      <c r="AC21" s="626"/>
      <c r="AD21" s="627">
        <v>3190840</v>
      </c>
      <c r="AE21" s="627"/>
      <c r="AF21" s="627"/>
      <c r="AG21" s="627"/>
      <c r="AH21" s="627"/>
      <c r="AI21" s="627"/>
      <c r="AJ21" s="627"/>
      <c r="AK21" s="627"/>
      <c r="AL21" s="628">
        <v>76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5382</v>
      </c>
      <c r="BH21" s="624"/>
      <c r="BI21" s="624"/>
      <c r="BJ21" s="624"/>
      <c r="BK21" s="624"/>
      <c r="BL21" s="624"/>
      <c r="BM21" s="624"/>
      <c r="BN21" s="625"/>
      <c r="BO21" s="626">
        <v>0.7</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3190840</v>
      </c>
      <c r="S22" s="624"/>
      <c r="T22" s="624"/>
      <c r="U22" s="624"/>
      <c r="V22" s="624"/>
      <c r="W22" s="624"/>
      <c r="X22" s="624"/>
      <c r="Y22" s="625"/>
      <c r="Z22" s="626">
        <v>42.1</v>
      </c>
      <c r="AA22" s="626"/>
      <c r="AB22" s="626"/>
      <c r="AC22" s="626"/>
      <c r="AD22" s="627">
        <v>3190840</v>
      </c>
      <c r="AE22" s="627"/>
      <c r="AF22" s="627"/>
      <c r="AG22" s="627"/>
      <c r="AH22" s="627"/>
      <c r="AI22" s="627"/>
      <c r="AJ22" s="627"/>
      <c r="AK22" s="627"/>
      <c r="AL22" s="628">
        <v>76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278284</v>
      </c>
      <c r="S23" s="624"/>
      <c r="T23" s="624"/>
      <c r="U23" s="624"/>
      <c r="V23" s="624"/>
      <c r="W23" s="624"/>
      <c r="X23" s="624"/>
      <c r="Y23" s="625"/>
      <c r="Z23" s="626">
        <v>3.7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27448</v>
      </c>
      <c r="BH23" s="624"/>
      <c r="BI23" s="624"/>
      <c r="BJ23" s="624"/>
      <c r="BK23" s="624"/>
      <c r="BL23" s="624"/>
      <c r="BM23" s="624"/>
      <c r="BN23" s="625"/>
      <c r="BO23" s="626">
        <v>3.8</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2559110</v>
      </c>
      <c r="CS24" s="613"/>
      <c r="CT24" s="613"/>
      <c r="CU24" s="613"/>
      <c r="CV24" s="613"/>
      <c r="CW24" s="613"/>
      <c r="CX24" s="613"/>
      <c r="CY24" s="614"/>
      <c r="CZ24" s="617">
        <v>34.4</v>
      </c>
      <c r="DA24" s="618"/>
      <c r="DB24" s="618"/>
      <c r="DC24" s="634"/>
      <c r="DD24" s="657">
        <v>2058187</v>
      </c>
      <c r="DE24" s="613"/>
      <c r="DF24" s="613"/>
      <c r="DG24" s="613"/>
      <c r="DH24" s="613"/>
      <c r="DI24" s="613"/>
      <c r="DJ24" s="613"/>
      <c r="DK24" s="614"/>
      <c r="DL24" s="657">
        <v>1785722</v>
      </c>
      <c r="DM24" s="613"/>
      <c r="DN24" s="613"/>
      <c r="DO24" s="613"/>
      <c r="DP24" s="613"/>
      <c r="DQ24" s="613"/>
      <c r="DR24" s="613"/>
      <c r="DS24" s="613"/>
      <c r="DT24" s="613"/>
      <c r="DU24" s="613"/>
      <c r="DV24" s="614"/>
      <c r="DW24" s="617">
        <v>42.4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4502773</v>
      </c>
      <c r="S25" s="624"/>
      <c r="T25" s="624"/>
      <c r="U25" s="624"/>
      <c r="V25" s="624"/>
      <c r="W25" s="624"/>
      <c r="X25" s="624"/>
      <c r="Y25" s="625"/>
      <c r="Z25" s="626">
        <v>59.4</v>
      </c>
      <c r="AA25" s="626"/>
      <c r="AB25" s="626"/>
      <c r="AC25" s="626"/>
      <c r="AD25" s="627">
        <v>4191659</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1195704</v>
      </c>
      <c r="CS25" s="653"/>
      <c r="CT25" s="653"/>
      <c r="CU25" s="653"/>
      <c r="CV25" s="653"/>
      <c r="CW25" s="653"/>
      <c r="CX25" s="653"/>
      <c r="CY25" s="654"/>
      <c r="CZ25" s="628">
        <v>16.100000000000001</v>
      </c>
      <c r="DA25" s="655"/>
      <c r="DB25" s="655"/>
      <c r="DC25" s="658"/>
      <c r="DD25" s="632">
        <v>1081615</v>
      </c>
      <c r="DE25" s="653"/>
      <c r="DF25" s="653"/>
      <c r="DG25" s="653"/>
      <c r="DH25" s="653"/>
      <c r="DI25" s="653"/>
      <c r="DJ25" s="653"/>
      <c r="DK25" s="654"/>
      <c r="DL25" s="632">
        <v>865736</v>
      </c>
      <c r="DM25" s="653"/>
      <c r="DN25" s="653"/>
      <c r="DO25" s="653"/>
      <c r="DP25" s="653"/>
      <c r="DQ25" s="653"/>
      <c r="DR25" s="653"/>
      <c r="DS25" s="653"/>
      <c r="DT25" s="653"/>
      <c r="DU25" s="653"/>
      <c r="DV25" s="654"/>
      <c r="DW25" s="628">
        <v>20.6</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631683</v>
      </c>
      <c r="CS26" s="624"/>
      <c r="CT26" s="624"/>
      <c r="CU26" s="624"/>
      <c r="CV26" s="624"/>
      <c r="CW26" s="624"/>
      <c r="CX26" s="624"/>
      <c r="CY26" s="625"/>
      <c r="CZ26" s="628">
        <v>8.5</v>
      </c>
      <c r="DA26" s="655"/>
      <c r="DB26" s="655"/>
      <c r="DC26" s="658"/>
      <c r="DD26" s="632">
        <v>534480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93405</v>
      </c>
      <c r="S27" s="624"/>
      <c r="T27" s="624"/>
      <c r="U27" s="624"/>
      <c r="V27" s="624"/>
      <c r="W27" s="624"/>
      <c r="X27" s="624"/>
      <c r="Y27" s="625"/>
      <c r="Z27" s="626">
        <v>1.2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727822</v>
      </c>
      <c r="BH27" s="624"/>
      <c r="BI27" s="624"/>
      <c r="BJ27" s="624"/>
      <c r="BK27" s="624"/>
      <c r="BL27" s="624"/>
      <c r="BM27" s="624"/>
      <c r="BN27" s="625"/>
      <c r="BO27" s="626">
        <v>100</v>
      </c>
      <c r="BP27" s="626"/>
      <c r="BQ27" s="626"/>
      <c r="BR27" s="626"/>
      <c r="BS27" s="627">
        <v>7950</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474538</v>
      </c>
      <c r="CS27" s="653"/>
      <c r="CT27" s="653"/>
      <c r="CU27" s="653"/>
      <c r="CV27" s="653"/>
      <c r="CW27" s="653"/>
      <c r="CX27" s="653"/>
      <c r="CY27" s="654"/>
      <c r="CZ27" s="628">
        <v>6.4</v>
      </c>
      <c r="DA27" s="655"/>
      <c r="DB27" s="655"/>
      <c r="DC27" s="658"/>
      <c r="DD27" s="632">
        <v>160560</v>
      </c>
      <c r="DE27" s="653"/>
      <c r="DF27" s="653"/>
      <c r="DG27" s="653"/>
      <c r="DH27" s="653"/>
      <c r="DI27" s="653"/>
      <c r="DJ27" s="653"/>
      <c r="DK27" s="654"/>
      <c r="DL27" s="632">
        <v>103974</v>
      </c>
      <c r="DM27" s="653"/>
      <c r="DN27" s="653"/>
      <c r="DO27" s="653"/>
      <c r="DP27" s="653"/>
      <c r="DQ27" s="653"/>
      <c r="DR27" s="653"/>
      <c r="DS27" s="653"/>
      <c r="DT27" s="653"/>
      <c r="DU27" s="653"/>
      <c r="DV27" s="654"/>
      <c r="DW27" s="628">
        <v>2.5</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98285</v>
      </c>
      <c r="S28" s="624"/>
      <c r="T28" s="624"/>
      <c r="U28" s="624"/>
      <c r="V28" s="624"/>
      <c r="W28" s="624"/>
      <c r="X28" s="624"/>
      <c r="Y28" s="625"/>
      <c r="Z28" s="626">
        <v>1.3</v>
      </c>
      <c r="AA28" s="626"/>
      <c r="AB28" s="626"/>
      <c r="AC28" s="626"/>
      <c r="AD28" s="627">
        <v>1788</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888868</v>
      </c>
      <c r="CS28" s="624"/>
      <c r="CT28" s="624"/>
      <c r="CU28" s="624"/>
      <c r="CV28" s="624"/>
      <c r="CW28" s="624"/>
      <c r="CX28" s="624"/>
      <c r="CY28" s="625"/>
      <c r="CZ28" s="628">
        <v>11.9</v>
      </c>
      <c r="DA28" s="655"/>
      <c r="DB28" s="655"/>
      <c r="DC28" s="658"/>
      <c r="DD28" s="632">
        <v>816012</v>
      </c>
      <c r="DE28" s="624"/>
      <c r="DF28" s="624"/>
      <c r="DG28" s="624"/>
      <c r="DH28" s="624"/>
      <c r="DI28" s="624"/>
      <c r="DJ28" s="624"/>
      <c r="DK28" s="625"/>
      <c r="DL28" s="632">
        <v>816012</v>
      </c>
      <c r="DM28" s="624"/>
      <c r="DN28" s="624"/>
      <c r="DO28" s="624"/>
      <c r="DP28" s="624"/>
      <c r="DQ28" s="624"/>
      <c r="DR28" s="624"/>
      <c r="DS28" s="624"/>
      <c r="DT28" s="624"/>
      <c r="DU28" s="624"/>
      <c r="DV28" s="625"/>
      <c r="DW28" s="628">
        <v>19.399999999999999</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34207</v>
      </c>
      <c r="S29" s="624"/>
      <c r="T29" s="624"/>
      <c r="U29" s="624"/>
      <c r="V29" s="624"/>
      <c r="W29" s="624"/>
      <c r="X29" s="624"/>
      <c r="Y29" s="625"/>
      <c r="Z29" s="626">
        <v>0.5</v>
      </c>
      <c r="AA29" s="626"/>
      <c r="AB29" s="626"/>
      <c r="AC29" s="626"/>
      <c r="AD29" s="627">
        <v>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888786</v>
      </c>
      <c r="CS29" s="653"/>
      <c r="CT29" s="653"/>
      <c r="CU29" s="653"/>
      <c r="CV29" s="653"/>
      <c r="CW29" s="653"/>
      <c r="CX29" s="653"/>
      <c r="CY29" s="654"/>
      <c r="CZ29" s="628">
        <v>11.9</v>
      </c>
      <c r="DA29" s="655"/>
      <c r="DB29" s="655"/>
      <c r="DC29" s="658"/>
      <c r="DD29" s="632">
        <v>815930</v>
      </c>
      <c r="DE29" s="653"/>
      <c r="DF29" s="653"/>
      <c r="DG29" s="653"/>
      <c r="DH29" s="653"/>
      <c r="DI29" s="653"/>
      <c r="DJ29" s="653"/>
      <c r="DK29" s="654"/>
      <c r="DL29" s="632">
        <v>815930</v>
      </c>
      <c r="DM29" s="653"/>
      <c r="DN29" s="653"/>
      <c r="DO29" s="653"/>
      <c r="DP29" s="653"/>
      <c r="DQ29" s="653"/>
      <c r="DR29" s="653"/>
      <c r="DS29" s="653"/>
      <c r="DT29" s="653"/>
      <c r="DU29" s="653"/>
      <c r="DV29" s="654"/>
      <c r="DW29" s="628">
        <v>19.399999999999999</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765656</v>
      </c>
      <c r="S30" s="624"/>
      <c r="T30" s="624"/>
      <c r="U30" s="624"/>
      <c r="V30" s="624"/>
      <c r="W30" s="624"/>
      <c r="X30" s="624"/>
      <c r="Y30" s="625"/>
      <c r="Z30" s="626">
        <v>10.1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868668</v>
      </c>
      <c r="CS30" s="624"/>
      <c r="CT30" s="624"/>
      <c r="CU30" s="624"/>
      <c r="CV30" s="624"/>
      <c r="CW30" s="624"/>
      <c r="CX30" s="624"/>
      <c r="CY30" s="625"/>
      <c r="CZ30" s="628">
        <v>11.7</v>
      </c>
      <c r="DA30" s="655"/>
      <c r="DB30" s="655"/>
      <c r="DC30" s="658"/>
      <c r="DD30" s="632">
        <v>795812</v>
      </c>
      <c r="DE30" s="624"/>
      <c r="DF30" s="624"/>
      <c r="DG30" s="624"/>
      <c r="DH30" s="624"/>
      <c r="DI30" s="624"/>
      <c r="DJ30" s="624"/>
      <c r="DK30" s="625"/>
      <c r="DL30" s="632">
        <v>795812</v>
      </c>
      <c r="DM30" s="624"/>
      <c r="DN30" s="624"/>
      <c r="DO30" s="624"/>
      <c r="DP30" s="624"/>
      <c r="DQ30" s="624"/>
      <c r="DR30" s="624"/>
      <c r="DS30" s="624"/>
      <c r="DT30" s="624"/>
      <c r="DU30" s="624"/>
      <c r="DV30" s="625"/>
      <c r="DW30" s="628">
        <v>18.899999999999999</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99.5</v>
      </c>
      <c r="BH31" s="667"/>
      <c r="BI31" s="667"/>
      <c r="BJ31" s="667"/>
      <c r="BK31" s="667"/>
      <c r="BL31" s="667"/>
      <c r="BM31" s="618">
        <v>98.1</v>
      </c>
      <c r="BN31" s="667"/>
      <c r="BO31" s="667"/>
      <c r="BP31" s="667"/>
      <c r="BQ31" s="668"/>
      <c r="BR31" s="670">
        <v>99.5</v>
      </c>
      <c r="BS31" s="667"/>
      <c r="BT31" s="667"/>
      <c r="BU31" s="667"/>
      <c r="BV31" s="667"/>
      <c r="BW31" s="667"/>
      <c r="BX31" s="618">
        <v>98.3</v>
      </c>
      <c r="BY31" s="667"/>
      <c r="BZ31" s="667"/>
      <c r="CA31" s="667"/>
      <c r="CB31" s="668"/>
      <c r="CD31" s="663"/>
      <c r="CE31" s="664"/>
      <c r="CF31" s="620" t="s">
        <v>301</v>
      </c>
      <c r="CG31" s="621"/>
      <c r="CH31" s="621"/>
      <c r="CI31" s="621"/>
      <c r="CJ31" s="621"/>
      <c r="CK31" s="621"/>
      <c r="CL31" s="621"/>
      <c r="CM31" s="621"/>
      <c r="CN31" s="621"/>
      <c r="CO31" s="621"/>
      <c r="CP31" s="621"/>
      <c r="CQ31" s="622"/>
      <c r="CR31" s="623">
        <v>20118</v>
      </c>
      <c r="CS31" s="653"/>
      <c r="CT31" s="653"/>
      <c r="CU31" s="653"/>
      <c r="CV31" s="653"/>
      <c r="CW31" s="653"/>
      <c r="CX31" s="653"/>
      <c r="CY31" s="654"/>
      <c r="CZ31" s="628">
        <v>0.3</v>
      </c>
      <c r="DA31" s="655"/>
      <c r="DB31" s="655"/>
      <c r="DC31" s="658"/>
      <c r="DD31" s="632">
        <v>20118</v>
      </c>
      <c r="DE31" s="653"/>
      <c r="DF31" s="653"/>
      <c r="DG31" s="653"/>
      <c r="DH31" s="653"/>
      <c r="DI31" s="653"/>
      <c r="DJ31" s="653"/>
      <c r="DK31" s="654"/>
      <c r="DL31" s="632">
        <v>20118</v>
      </c>
      <c r="DM31" s="653"/>
      <c r="DN31" s="653"/>
      <c r="DO31" s="653"/>
      <c r="DP31" s="653"/>
      <c r="DQ31" s="653"/>
      <c r="DR31" s="653"/>
      <c r="DS31" s="653"/>
      <c r="DT31" s="653"/>
      <c r="DU31" s="653"/>
      <c r="DV31" s="654"/>
      <c r="DW31" s="628">
        <v>0.5</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386303</v>
      </c>
      <c r="S32" s="624"/>
      <c r="T32" s="624"/>
      <c r="U32" s="624"/>
      <c r="V32" s="624"/>
      <c r="W32" s="624"/>
      <c r="X32" s="624"/>
      <c r="Y32" s="625"/>
      <c r="Z32" s="626">
        <v>5.0999999999999996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99.4</v>
      </c>
      <c r="BH32" s="653"/>
      <c r="BI32" s="653"/>
      <c r="BJ32" s="653"/>
      <c r="BK32" s="653"/>
      <c r="BL32" s="653"/>
      <c r="BM32" s="629">
        <v>98.5</v>
      </c>
      <c r="BN32" s="653"/>
      <c r="BO32" s="653"/>
      <c r="BP32" s="653"/>
      <c r="BQ32" s="669"/>
      <c r="BR32" s="680">
        <v>99.5</v>
      </c>
      <c r="BS32" s="653"/>
      <c r="BT32" s="653"/>
      <c r="BU32" s="653"/>
      <c r="BV32" s="653"/>
      <c r="BW32" s="653"/>
      <c r="BX32" s="629">
        <v>98.9</v>
      </c>
      <c r="BY32" s="653"/>
      <c r="BZ32" s="653"/>
      <c r="CA32" s="653"/>
      <c r="CB32" s="669"/>
      <c r="CD32" s="665"/>
      <c r="CE32" s="666"/>
      <c r="CF32" s="620" t="s">
        <v>305</v>
      </c>
      <c r="CG32" s="621"/>
      <c r="CH32" s="621"/>
      <c r="CI32" s="621"/>
      <c r="CJ32" s="621"/>
      <c r="CK32" s="621"/>
      <c r="CL32" s="621"/>
      <c r="CM32" s="621"/>
      <c r="CN32" s="621"/>
      <c r="CO32" s="621"/>
      <c r="CP32" s="621"/>
      <c r="CQ32" s="622"/>
      <c r="CR32" s="623">
        <v>82</v>
      </c>
      <c r="CS32" s="624"/>
      <c r="CT32" s="624"/>
      <c r="CU32" s="624"/>
      <c r="CV32" s="624"/>
      <c r="CW32" s="624"/>
      <c r="CX32" s="624"/>
      <c r="CY32" s="625"/>
      <c r="CZ32" s="628">
        <v>0</v>
      </c>
      <c r="DA32" s="655"/>
      <c r="DB32" s="655"/>
      <c r="DC32" s="658"/>
      <c r="DD32" s="632">
        <v>82</v>
      </c>
      <c r="DE32" s="624"/>
      <c r="DF32" s="624"/>
      <c r="DG32" s="624"/>
      <c r="DH32" s="624"/>
      <c r="DI32" s="624"/>
      <c r="DJ32" s="624"/>
      <c r="DK32" s="625"/>
      <c r="DL32" s="632">
        <v>82</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30988</v>
      </c>
      <c r="S33" s="624"/>
      <c r="T33" s="624"/>
      <c r="U33" s="624"/>
      <c r="V33" s="624"/>
      <c r="W33" s="624"/>
      <c r="X33" s="624"/>
      <c r="Y33" s="625"/>
      <c r="Z33" s="626">
        <v>0.4</v>
      </c>
      <c r="AA33" s="626"/>
      <c r="AB33" s="626"/>
      <c r="AC33" s="626"/>
      <c r="AD33" s="627">
        <v>6563</v>
      </c>
      <c r="AE33" s="627"/>
      <c r="AF33" s="627"/>
      <c r="AG33" s="627"/>
      <c r="AH33" s="627"/>
      <c r="AI33" s="627"/>
      <c r="AJ33" s="627"/>
      <c r="AK33" s="627"/>
      <c r="AL33" s="628">
        <v>0.2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99.4</v>
      </c>
      <c r="BH33" s="682"/>
      <c r="BI33" s="682"/>
      <c r="BJ33" s="682"/>
      <c r="BK33" s="682"/>
      <c r="BL33" s="682"/>
      <c r="BM33" s="683">
        <v>96.7</v>
      </c>
      <c r="BN33" s="682"/>
      <c r="BO33" s="682"/>
      <c r="BP33" s="682"/>
      <c r="BQ33" s="684"/>
      <c r="BR33" s="681">
        <v>99.3</v>
      </c>
      <c r="BS33" s="682"/>
      <c r="BT33" s="682"/>
      <c r="BU33" s="682"/>
      <c r="BV33" s="682"/>
      <c r="BW33" s="682"/>
      <c r="BX33" s="683">
        <v>96.8</v>
      </c>
      <c r="BY33" s="682"/>
      <c r="BZ33" s="682"/>
      <c r="CA33" s="682"/>
      <c r="CB33" s="684"/>
      <c r="CD33" s="620" t="s">
        <v>308</v>
      </c>
      <c r="CE33" s="621"/>
      <c r="CF33" s="621"/>
      <c r="CG33" s="621"/>
      <c r="CH33" s="621"/>
      <c r="CI33" s="621"/>
      <c r="CJ33" s="621"/>
      <c r="CK33" s="621"/>
      <c r="CL33" s="621"/>
      <c r="CM33" s="621"/>
      <c r="CN33" s="621"/>
      <c r="CO33" s="621"/>
      <c r="CP33" s="621"/>
      <c r="CQ33" s="622"/>
      <c r="CR33" s="623">
        <v>4021746</v>
      </c>
      <c r="CS33" s="653"/>
      <c r="CT33" s="653"/>
      <c r="CU33" s="653"/>
      <c r="CV33" s="653"/>
      <c r="CW33" s="653"/>
      <c r="CX33" s="653"/>
      <c r="CY33" s="654"/>
      <c r="CZ33" s="628">
        <v>54.1</v>
      </c>
      <c r="DA33" s="655"/>
      <c r="DB33" s="655"/>
      <c r="DC33" s="658"/>
      <c r="DD33" s="632">
        <v>2499114</v>
      </c>
      <c r="DE33" s="653"/>
      <c r="DF33" s="653"/>
      <c r="DG33" s="653"/>
      <c r="DH33" s="653"/>
      <c r="DI33" s="653"/>
      <c r="DJ33" s="653"/>
      <c r="DK33" s="654"/>
      <c r="DL33" s="632">
        <v>1870512</v>
      </c>
      <c r="DM33" s="653"/>
      <c r="DN33" s="653"/>
      <c r="DO33" s="653"/>
      <c r="DP33" s="653"/>
      <c r="DQ33" s="653"/>
      <c r="DR33" s="653"/>
      <c r="DS33" s="653"/>
      <c r="DT33" s="653"/>
      <c r="DU33" s="653"/>
      <c r="DV33" s="654"/>
      <c r="DW33" s="628">
        <v>44.4</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265295</v>
      </c>
      <c r="S34" s="624"/>
      <c r="T34" s="624"/>
      <c r="U34" s="624"/>
      <c r="V34" s="624"/>
      <c r="W34" s="624"/>
      <c r="X34" s="624"/>
      <c r="Y34" s="625"/>
      <c r="Z34" s="626">
        <v>3.5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1060387</v>
      </c>
      <c r="CS34" s="624"/>
      <c r="CT34" s="624"/>
      <c r="CU34" s="624"/>
      <c r="CV34" s="624"/>
      <c r="CW34" s="624"/>
      <c r="CX34" s="624"/>
      <c r="CY34" s="625"/>
      <c r="CZ34" s="628">
        <v>14.3</v>
      </c>
      <c r="DA34" s="655"/>
      <c r="DB34" s="655"/>
      <c r="DC34" s="658"/>
      <c r="DD34" s="632">
        <v>563228</v>
      </c>
      <c r="DE34" s="624"/>
      <c r="DF34" s="624"/>
      <c r="DG34" s="624"/>
      <c r="DH34" s="624"/>
      <c r="DI34" s="624"/>
      <c r="DJ34" s="624"/>
      <c r="DK34" s="625"/>
      <c r="DL34" s="632">
        <v>414979</v>
      </c>
      <c r="DM34" s="624"/>
      <c r="DN34" s="624"/>
      <c r="DO34" s="624"/>
      <c r="DP34" s="624"/>
      <c r="DQ34" s="624"/>
      <c r="DR34" s="624"/>
      <c r="DS34" s="624"/>
      <c r="DT34" s="624"/>
      <c r="DU34" s="624"/>
      <c r="DV34" s="625"/>
      <c r="DW34" s="628">
        <v>9.9</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342559</v>
      </c>
      <c r="S35" s="624"/>
      <c r="T35" s="624"/>
      <c r="U35" s="624"/>
      <c r="V35" s="624"/>
      <c r="W35" s="624"/>
      <c r="X35" s="624"/>
      <c r="Y35" s="625"/>
      <c r="Z35" s="626">
        <v>4.5</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389438</v>
      </c>
      <c r="CS35" s="653"/>
      <c r="CT35" s="653"/>
      <c r="CU35" s="653"/>
      <c r="CV35" s="653"/>
      <c r="CW35" s="653"/>
      <c r="CX35" s="653"/>
      <c r="CY35" s="654"/>
      <c r="CZ35" s="628">
        <v>5.2</v>
      </c>
      <c r="DA35" s="655"/>
      <c r="DB35" s="655"/>
      <c r="DC35" s="658"/>
      <c r="DD35" s="632">
        <v>341855</v>
      </c>
      <c r="DE35" s="653"/>
      <c r="DF35" s="653"/>
      <c r="DG35" s="653"/>
      <c r="DH35" s="653"/>
      <c r="DI35" s="653"/>
      <c r="DJ35" s="653"/>
      <c r="DK35" s="654"/>
      <c r="DL35" s="632">
        <v>247473</v>
      </c>
      <c r="DM35" s="653"/>
      <c r="DN35" s="653"/>
      <c r="DO35" s="653"/>
      <c r="DP35" s="653"/>
      <c r="DQ35" s="653"/>
      <c r="DR35" s="653"/>
      <c r="DS35" s="653"/>
      <c r="DT35" s="653"/>
      <c r="DU35" s="653"/>
      <c r="DV35" s="654"/>
      <c r="DW35" s="628">
        <v>5.9</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87298</v>
      </c>
      <c r="S36" s="624"/>
      <c r="T36" s="624"/>
      <c r="U36" s="624"/>
      <c r="V36" s="624"/>
      <c r="W36" s="624"/>
      <c r="X36" s="624"/>
      <c r="Y36" s="625"/>
      <c r="Z36" s="626">
        <v>1.2</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841503</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2785</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1529016</v>
      </c>
      <c r="CS36" s="624"/>
      <c r="CT36" s="624"/>
      <c r="CU36" s="624"/>
      <c r="CV36" s="624"/>
      <c r="CW36" s="624"/>
      <c r="CX36" s="624"/>
      <c r="CY36" s="625"/>
      <c r="CZ36" s="628">
        <v>20.6</v>
      </c>
      <c r="DA36" s="655"/>
      <c r="DB36" s="655"/>
      <c r="DC36" s="658"/>
      <c r="DD36" s="632">
        <v>950478</v>
      </c>
      <c r="DE36" s="624"/>
      <c r="DF36" s="624"/>
      <c r="DG36" s="624"/>
      <c r="DH36" s="624"/>
      <c r="DI36" s="624"/>
      <c r="DJ36" s="624"/>
      <c r="DK36" s="625"/>
      <c r="DL36" s="632">
        <v>648488</v>
      </c>
      <c r="DM36" s="624"/>
      <c r="DN36" s="624"/>
      <c r="DO36" s="624"/>
      <c r="DP36" s="624"/>
      <c r="DQ36" s="624"/>
      <c r="DR36" s="624"/>
      <c r="DS36" s="624"/>
      <c r="DT36" s="624"/>
      <c r="DU36" s="624"/>
      <c r="DV36" s="625"/>
      <c r="DW36" s="628">
        <v>15.4</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207317</v>
      </c>
      <c r="S37" s="624"/>
      <c r="T37" s="624"/>
      <c r="U37" s="624"/>
      <c r="V37" s="624"/>
      <c r="W37" s="624"/>
      <c r="X37" s="624"/>
      <c r="Y37" s="625"/>
      <c r="Z37" s="626">
        <v>2.7</v>
      </c>
      <c r="AA37" s="626"/>
      <c r="AB37" s="626"/>
      <c r="AC37" s="626"/>
      <c r="AD37" s="627">
        <v>852</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310912</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314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552149</v>
      </c>
      <c r="CS37" s="653"/>
      <c r="CT37" s="653"/>
      <c r="CU37" s="653"/>
      <c r="CV37" s="653"/>
      <c r="CW37" s="653"/>
      <c r="CX37" s="653"/>
      <c r="CY37" s="654"/>
      <c r="CZ37" s="628">
        <v>7.4</v>
      </c>
      <c r="DA37" s="655"/>
      <c r="DB37" s="655"/>
      <c r="DC37" s="658"/>
      <c r="DD37" s="632">
        <v>342149</v>
      </c>
      <c r="DE37" s="653"/>
      <c r="DF37" s="653"/>
      <c r="DG37" s="653"/>
      <c r="DH37" s="653"/>
      <c r="DI37" s="653"/>
      <c r="DJ37" s="653"/>
      <c r="DK37" s="654"/>
      <c r="DL37" s="632">
        <v>306401</v>
      </c>
      <c r="DM37" s="653"/>
      <c r="DN37" s="653"/>
      <c r="DO37" s="653"/>
      <c r="DP37" s="653"/>
      <c r="DQ37" s="653"/>
      <c r="DR37" s="653"/>
      <c r="DS37" s="653"/>
      <c r="DT37" s="653"/>
      <c r="DU37" s="653"/>
      <c r="DV37" s="654"/>
      <c r="DW37" s="628">
        <v>7.3</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766183</v>
      </c>
      <c r="S38" s="624"/>
      <c r="T38" s="624"/>
      <c r="U38" s="624"/>
      <c r="V38" s="624"/>
      <c r="W38" s="624"/>
      <c r="X38" s="624"/>
      <c r="Y38" s="625"/>
      <c r="Z38" s="626">
        <v>10.1</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38831</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832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530591</v>
      </c>
      <c r="CS38" s="624"/>
      <c r="CT38" s="624"/>
      <c r="CU38" s="624"/>
      <c r="CV38" s="624"/>
      <c r="CW38" s="624"/>
      <c r="CX38" s="624"/>
      <c r="CY38" s="625"/>
      <c r="CZ38" s="628">
        <v>7.1</v>
      </c>
      <c r="DA38" s="655"/>
      <c r="DB38" s="655"/>
      <c r="DC38" s="658"/>
      <c r="DD38" s="632">
        <v>461695</v>
      </c>
      <c r="DE38" s="624"/>
      <c r="DF38" s="624"/>
      <c r="DG38" s="624"/>
      <c r="DH38" s="624"/>
      <c r="DI38" s="624"/>
      <c r="DJ38" s="624"/>
      <c r="DK38" s="625"/>
      <c r="DL38" s="632">
        <v>447085</v>
      </c>
      <c r="DM38" s="624"/>
      <c r="DN38" s="624"/>
      <c r="DO38" s="624"/>
      <c r="DP38" s="624"/>
      <c r="DQ38" s="624"/>
      <c r="DR38" s="624"/>
      <c r="DS38" s="624"/>
      <c r="DT38" s="624"/>
      <c r="DU38" s="624"/>
      <c r="DV38" s="625"/>
      <c r="DW38" s="628">
        <v>10.6</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27500</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1254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321027</v>
      </c>
      <c r="CS39" s="653"/>
      <c r="CT39" s="653"/>
      <c r="CU39" s="653"/>
      <c r="CV39" s="653"/>
      <c r="CW39" s="653"/>
      <c r="CX39" s="653"/>
      <c r="CY39" s="654"/>
      <c r="CZ39" s="628">
        <v>4.3</v>
      </c>
      <c r="DA39" s="655"/>
      <c r="DB39" s="655"/>
      <c r="DC39" s="658"/>
      <c r="DD39" s="632">
        <v>36371</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7583</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v>15741</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136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191287</v>
      </c>
      <c r="CS40" s="624"/>
      <c r="CT40" s="624"/>
      <c r="CU40" s="624"/>
      <c r="CV40" s="624"/>
      <c r="CW40" s="624"/>
      <c r="CX40" s="624"/>
      <c r="CY40" s="625"/>
      <c r="CZ40" s="628">
        <v>2.6</v>
      </c>
      <c r="DA40" s="655"/>
      <c r="DB40" s="655"/>
      <c r="DC40" s="658"/>
      <c r="DD40" s="632">
        <v>145487</v>
      </c>
      <c r="DE40" s="624"/>
      <c r="DF40" s="624"/>
      <c r="DG40" s="624"/>
      <c r="DH40" s="624"/>
      <c r="DI40" s="624"/>
      <c r="DJ40" s="624"/>
      <c r="DK40" s="625"/>
      <c r="DL40" s="632">
        <v>112487</v>
      </c>
      <c r="DM40" s="624"/>
      <c r="DN40" s="624"/>
      <c r="DO40" s="624"/>
      <c r="DP40" s="624"/>
      <c r="DQ40" s="624"/>
      <c r="DR40" s="624"/>
      <c r="DS40" s="624"/>
      <c r="DT40" s="624"/>
      <c r="DU40" s="624"/>
      <c r="DV40" s="625"/>
      <c r="DW40" s="628">
        <v>2.7</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7580269</v>
      </c>
      <c r="S41" s="699"/>
      <c r="T41" s="699"/>
      <c r="U41" s="699"/>
      <c r="V41" s="699"/>
      <c r="W41" s="699"/>
      <c r="X41" s="699"/>
      <c r="Y41" s="700"/>
      <c r="Z41" s="701">
        <v>100</v>
      </c>
      <c r="AA41" s="701"/>
      <c r="AB41" s="701"/>
      <c r="AC41" s="701"/>
      <c r="AD41" s="702">
        <v>4200864</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86148</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362371</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357</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857843</v>
      </c>
      <c r="CS42" s="653"/>
      <c r="CT42" s="653"/>
      <c r="CU42" s="653"/>
      <c r="CV42" s="653"/>
      <c r="CW42" s="653"/>
      <c r="CX42" s="653"/>
      <c r="CY42" s="654"/>
      <c r="CZ42" s="628">
        <v>11.5</v>
      </c>
      <c r="DA42" s="655"/>
      <c r="DB42" s="655"/>
      <c r="DC42" s="658"/>
      <c r="DD42" s="632">
        <v>85028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10143</v>
      </c>
      <c r="CS43" s="653"/>
      <c r="CT43" s="653"/>
      <c r="CU43" s="653"/>
      <c r="CV43" s="653"/>
      <c r="CW43" s="653"/>
      <c r="CX43" s="653"/>
      <c r="CY43" s="654"/>
      <c r="CZ43" s="628">
        <v>0.1</v>
      </c>
      <c r="DA43" s="655"/>
      <c r="DB43" s="655"/>
      <c r="DC43" s="658"/>
      <c r="DD43" s="632">
        <v>10143</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581026</v>
      </c>
      <c r="CS44" s="624"/>
      <c r="CT44" s="624"/>
      <c r="CU44" s="624"/>
      <c r="CV44" s="624"/>
      <c r="CW44" s="624"/>
      <c r="CX44" s="624"/>
      <c r="CY44" s="625"/>
      <c r="CZ44" s="628">
        <v>7.8</v>
      </c>
      <c r="DA44" s="629"/>
      <c r="DB44" s="629"/>
      <c r="DC44" s="635"/>
      <c r="DD44" s="632">
        <v>55041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205599</v>
      </c>
      <c r="CS45" s="653"/>
      <c r="CT45" s="653"/>
      <c r="CU45" s="653"/>
      <c r="CV45" s="653"/>
      <c r="CW45" s="653"/>
      <c r="CX45" s="653"/>
      <c r="CY45" s="654"/>
      <c r="CZ45" s="628">
        <v>2.8</v>
      </c>
      <c r="DA45" s="655"/>
      <c r="DB45" s="655"/>
      <c r="DC45" s="658"/>
      <c r="DD45" s="632">
        <v>9353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280344</v>
      </c>
      <c r="CS46" s="624"/>
      <c r="CT46" s="624"/>
      <c r="CU46" s="624"/>
      <c r="CV46" s="624"/>
      <c r="CW46" s="624"/>
      <c r="CX46" s="624"/>
      <c r="CY46" s="625"/>
      <c r="CZ46" s="628">
        <v>3.8</v>
      </c>
      <c r="DA46" s="629"/>
      <c r="DB46" s="629"/>
      <c r="DC46" s="635"/>
      <c r="DD46" s="632">
        <v>45505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276817</v>
      </c>
      <c r="CS47" s="653"/>
      <c r="CT47" s="653"/>
      <c r="CU47" s="653"/>
      <c r="CV47" s="653"/>
      <c r="CW47" s="653"/>
      <c r="CX47" s="653"/>
      <c r="CY47" s="654"/>
      <c r="CZ47" s="628">
        <v>3.7</v>
      </c>
      <c r="DA47" s="655"/>
      <c r="DB47" s="655"/>
      <c r="DC47" s="658"/>
      <c r="DD47" s="632">
        <v>29987</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7438699</v>
      </c>
      <c r="CS49" s="682"/>
      <c r="CT49" s="682"/>
      <c r="CU49" s="682"/>
      <c r="CV49" s="682"/>
      <c r="CW49" s="682"/>
      <c r="CX49" s="682"/>
      <c r="CY49" s="711"/>
      <c r="CZ49" s="703">
        <v>100</v>
      </c>
      <c r="DA49" s="712"/>
      <c r="DB49" s="712"/>
      <c r="DC49" s="713"/>
      <c r="DD49" s="714">
        <v>4642329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Re8glMg/caa+UeSnUNyRt/IYFPWrxIOEgxZa4EGyV79dsSvq8U2x0D8NHVCSi88/izQawlRYbCSPs4skT7J4Q==" saltValue="68haXHDFIeVQUTeH5RCMh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7580</v>
      </c>
      <c r="R7" s="753"/>
      <c r="S7" s="753"/>
      <c r="T7" s="753"/>
      <c r="U7" s="753"/>
      <c r="V7" s="753">
        <v>7439</v>
      </c>
      <c r="W7" s="753"/>
      <c r="X7" s="753"/>
      <c r="Y7" s="753"/>
      <c r="Z7" s="753"/>
      <c r="AA7" s="753">
        <v>141</v>
      </c>
      <c r="AB7" s="753"/>
      <c r="AC7" s="753"/>
      <c r="AD7" s="753"/>
      <c r="AE7" s="754"/>
      <c r="AF7" s="755">
        <v>83</v>
      </c>
      <c r="AG7" s="756"/>
      <c r="AH7" s="756"/>
      <c r="AI7" s="756"/>
      <c r="AJ7" s="757"/>
      <c r="AK7" s="758">
        <v>343</v>
      </c>
      <c r="AL7" s="759"/>
      <c r="AM7" s="759"/>
      <c r="AN7" s="759"/>
      <c r="AO7" s="759"/>
      <c r="AP7" s="759">
        <v>6086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7580</v>
      </c>
      <c r="R23" s="793"/>
      <c r="S23" s="793"/>
      <c r="T23" s="793"/>
      <c r="U23" s="793"/>
      <c r="V23" s="793">
        <v>7439</v>
      </c>
      <c r="W23" s="793"/>
      <c r="X23" s="793"/>
      <c r="Y23" s="793"/>
      <c r="Z23" s="793"/>
      <c r="AA23" s="793">
        <v>141</v>
      </c>
      <c r="AB23" s="793"/>
      <c r="AC23" s="793"/>
      <c r="AD23" s="793"/>
      <c r="AE23" s="794"/>
      <c r="AF23" s="795">
        <v>83</v>
      </c>
      <c r="AG23" s="793"/>
      <c r="AH23" s="793"/>
      <c r="AI23" s="793"/>
      <c r="AJ23" s="796"/>
      <c r="AK23" s="797"/>
      <c r="AL23" s="798"/>
      <c r="AM23" s="798"/>
      <c r="AN23" s="798"/>
      <c r="AO23" s="798"/>
      <c r="AP23" s="793">
        <v>6086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730</v>
      </c>
      <c r="R28" s="823"/>
      <c r="S28" s="823"/>
      <c r="T28" s="823"/>
      <c r="U28" s="823"/>
      <c r="V28" s="823">
        <v>727</v>
      </c>
      <c r="W28" s="823"/>
      <c r="X28" s="823"/>
      <c r="Y28" s="823"/>
      <c r="Z28" s="823"/>
      <c r="AA28" s="823">
        <v>3</v>
      </c>
      <c r="AB28" s="823"/>
      <c r="AC28" s="823"/>
      <c r="AD28" s="823"/>
      <c r="AE28" s="824"/>
      <c r="AF28" s="825">
        <v>3</v>
      </c>
      <c r="AG28" s="823"/>
      <c r="AH28" s="823"/>
      <c r="AI28" s="823"/>
      <c r="AJ28" s="826"/>
      <c r="AK28" s="827">
        <v>86</v>
      </c>
      <c r="AL28" s="828"/>
      <c r="AM28" s="828"/>
      <c r="AN28" s="828"/>
      <c r="AO28" s="828"/>
      <c r="AP28" s="828">
        <v>0</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1063</v>
      </c>
      <c r="R29" s="784"/>
      <c r="S29" s="784"/>
      <c r="T29" s="784"/>
      <c r="U29" s="784"/>
      <c r="V29" s="784">
        <v>1025</v>
      </c>
      <c r="W29" s="784"/>
      <c r="X29" s="784"/>
      <c r="Y29" s="784"/>
      <c r="Z29" s="784"/>
      <c r="AA29" s="784">
        <v>38</v>
      </c>
      <c r="AB29" s="784"/>
      <c r="AC29" s="784"/>
      <c r="AD29" s="784"/>
      <c r="AE29" s="785"/>
      <c r="AF29" s="786">
        <v>38</v>
      </c>
      <c r="AG29" s="787"/>
      <c r="AH29" s="787"/>
      <c r="AI29" s="787"/>
      <c r="AJ29" s="788"/>
      <c r="AK29" s="834">
        <v>247</v>
      </c>
      <c r="AL29" s="830"/>
      <c r="AM29" s="830"/>
      <c r="AN29" s="830"/>
      <c r="AO29" s="830"/>
      <c r="AP29" s="830">
        <v>30</v>
      </c>
      <c r="AQ29" s="830"/>
      <c r="AR29" s="830"/>
      <c r="AS29" s="830"/>
      <c r="AT29" s="830"/>
      <c r="AU29" s="830">
        <v>29</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143</v>
      </c>
      <c r="R30" s="784"/>
      <c r="S30" s="784"/>
      <c r="T30" s="784"/>
      <c r="U30" s="784"/>
      <c r="V30" s="784">
        <v>142</v>
      </c>
      <c r="W30" s="784"/>
      <c r="X30" s="784"/>
      <c r="Y30" s="784"/>
      <c r="Z30" s="784"/>
      <c r="AA30" s="784">
        <v>1</v>
      </c>
      <c r="AB30" s="784"/>
      <c r="AC30" s="784"/>
      <c r="AD30" s="784"/>
      <c r="AE30" s="785"/>
      <c r="AF30" s="786">
        <v>1</v>
      </c>
      <c r="AG30" s="787"/>
      <c r="AH30" s="787"/>
      <c r="AI30" s="787"/>
      <c r="AJ30" s="788"/>
      <c r="AK30" s="834">
        <v>46</v>
      </c>
      <c r="AL30" s="830"/>
      <c r="AM30" s="830"/>
      <c r="AN30" s="830"/>
      <c r="AO30" s="830"/>
      <c r="AP30" s="830">
        <v>0</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204</v>
      </c>
      <c r="R31" s="784"/>
      <c r="S31" s="784"/>
      <c r="T31" s="784"/>
      <c r="U31" s="784"/>
      <c r="V31" s="784">
        <v>198</v>
      </c>
      <c r="W31" s="784"/>
      <c r="X31" s="784"/>
      <c r="Y31" s="784"/>
      <c r="Z31" s="784"/>
      <c r="AA31" s="784">
        <v>6</v>
      </c>
      <c r="AB31" s="784"/>
      <c r="AC31" s="784"/>
      <c r="AD31" s="784"/>
      <c r="AE31" s="785"/>
      <c r="AF31" s="786">
        <v>238</v>
      </c>
      <c r="AG31" s="787"/>
      <c r="AH31" s="787"/>
      <c r="AI31" s="787"/>
      <c r="AJ31" s="788"/>
      <c r="AK31" s="834">
        <v>0</v>
      </c>
      <c r="AL31" s="830"/>
      <c r="AM31" s="830"/>
      <c r="AN31" s="830"/>
      <c r="AO31" s="830"/>
      <c r="AP31" s="830">
        <v>515</v>
      </c>
      <c r="AQ31" s="830"/>
      <c r="AR31" s="830"/>
      <c r="AS31" s="830"/>
      <c r="AT31" s="830"/>
      <c r="AU31" s="830" t="s">
        <v>551</v>
      </c>
      <c r="AV31" s="830"/>
      <c r="AW31" s="830"/>
      <c r="AX31" s="830"/>
      <c r="AY31" s="830"/>
      <c r="AZ31" s="831" t="s">
        <v>551</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383</v>
      </c>
      <c r="R32" s="784"/>
      <c r="S32" s="784"/>
      <c r="T32" s="784"/>
      <c r="U32" s="784"/>
      <c r="V32" s="784">
        <v>361</v>
      </c>
      <c r="W32" s="784"/>
      <c r="X32" s="784"/>
      <c r="Y32" s="784"/>
      <c r="Z32" s="784"/>
      <c r="AA32" s="784">
        <v>22</v>
      </c>
      <c r="AB32" s="784"/>
      <c r="AC32" s="784"/>
      <c r="AD32" s="784"/>
      <c r="AE32" s="785"/>
      <c r="AF32" s="786">
        <v>7</v>
      </c>
      <c r="AG32" s="787"/>
      <c r="AH32" s="787"/>
      <c r="AI32" s="787"/>
      <c r="AJ32" s="788"/>
      <c r="AK32" s="834">
        <v>0</v>
      </c>
      <c r="AL32" s="830"/>
      <c r="AM32" s="830"/>
      <c r="AN32" s="830"/>
      <c r="AO32" s="830"/>
      <c r="AP32" s="830">
        <v>1226</v>
      </c>
      <c r="AQ32" s="830"/>
      <c r="AR32" s="830"/>
      <c r="AS32" s="830"/>
      <c r="AT32" s="830"/>
      <c r="AU32" s="830">
        <v>1004</v>
      </c>
      <c r="AV32" s="830"/>
      <c r="AW32" s="830"/>
      <c r="AX32" s="830"/>
      <c r="AY32" s="830"/>
      <c r="AZ32" s="831" t="s">
        <v>551</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42</v>
      </c>
      <c r="R33" s="784"/>
      <c r="S33" s="784"/>
      <c r="T33" s="784"/>
      <c r="U33" s="784"/>
      <c r="V33" s="784">
        <v>42</v>
      </c>
      <c r="W33" s="784"/>
      <c r="X33" s="784"/>
      <c r="Y33" s="784"/>
      <c r="Z33" s="784"/>
      <c r="AA33" s="784">
        <v>0</v>
      </c>
      <c r="AB33" s="784"/>
      <c r="AC33" s="784"/>
      <c r="AD33" s="784"/>
      <c r="AE33" s="785"/>
      <c r="AF33" s="786">
        <v>0</v>
      </c>
      <c r="AG33" s="787"/>
      <c r="AH33" s="787"/>
      <c r="AI33" s="787"/>
      <c r="AJ33" s="788"/>
      <c r="AK33" s="834">
        <v>28</v>
      </c>
      <c r="AL33" s="830"/>
      <c r="AM33" s="830"/>
      <c r="AN33" s="830"/>
      <c r="AO33" s="830"/>
      <c r="AP33" s="830">
        <v>22</v>
      </c>
      <c r="AQ33" s="830"/>
      <c r="AR33" s="830"/>
      <c r="AS33" s="830"/>
      <c r="AT33" s="830"/>
      <c r="AU33" s="830">
        <v>19</v>
      </c>
      <c r="AV33" s="830"/>
      <c r="AW33" s="830"/>
      <c r="AX33" s="830"/>
      <c r="AY33" s="830"/>
      <c r="AZ33" s="831" t="s">
        <v>551</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21</v>
      </c>
      <c r="R34" s="784"/>
      <c r="S34" s="784"/>
      <c r="T34" s="784"/>
      <c r="U34" s="784"/>
      <c r="V34" s="784">
        <v>21</v>
      </c>
      <c r="W34" s="784"/>
      <c r="X34" s="784"/>
      <c r="Y34" s="784"/>
      <c r="Z34" s="784"/>
      <c r="AA34" s="784">
        <v>0</v>
      </c>
      <c r="AB34" s="784"/>
      <c r="AC34" s="784"/>
      <c r="AD34" s="784"/>
      <c r="AE34" s="785"/>
      <c r="AF34" s="786" t="s">
        <v>122</v>
      </c>
      <c r="AG34" s="787"/>
      <c r="AH34" s="787"/>
      <c r="AI34" s="787"/>
      <c r="AJ34" s="788"/>
      <c r="AK34" s="834">
        <v>16</v>
      </c>
      <c r="AL34" s="830"/>
      <c r="AM34" s="830"/>
      <c r="AN34" s="830"/>
      <c r="AO34" s="830"/>
      <c r="AP34" s="830">
        <v>39</v>
      </c>
      <c r="AQ34" s="830"/>
      <c r="AR34" s="830"/>
      <c r="AS34" s="830"/>
      <c r="AT34" s="830"/>
      <c r="AU34" s="830">
        <v>26</v>
      </c>
      <c r="AV34" s="830"/>
      <c r="AW34" s="830"/>
      <c r="AX34" s="830"/>
      <c r="AY34" s="830"/>
      <c r="AZ34" s="831" t="s">
        <v>551</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287</v>
      </c>
      <c r="AG63" s="844"/>
      <c r="AH63" s="844"/>
      <c r="AI63" s="844"/>
      <c r="AJ63" s="845"/>
      <c r="AK63" s="846"/>
      <c r="AL63" s="841"/>
      <c r="AM63" s="841"/>
      <c r="AN63" s="841"/>
      <c r="AO63" s="841"/>
      <c r="AP63" s="844">
        <v>1832</v>
      </c>
      <c r="AQ63" s="844"/>
      <c r="AR63" s="844"/>
      <c r="AS63" s="844"/>
      <c r="AT63" s="844"/>
      <c r="AU63" s="844">
        <v>1078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v>722</v>
      </c>
      <c r="R68" s="866"/>
      <c r="S68" s="866"/>
      <c r="T68" s="866"/>
      <c r="U68" s="866"/>
      <c r="V68" s="866">
        <v>697</v>
      </c>
      <c r="W68" s="866"/>
      <c r="X68" s="866"/>
      <c r="Y68" s="866"/>
      <c r="Z68" s="866"/>
      <c r="AA68" s="866">
        <v>25</v>
      </c>
      <c r="AB68" s="866"/>
      <c r="AC68" s="866"/>
      <c r="AD68" s="866"/>
      <c r="AE68" s="866"/>
      <c r="AF68" s="866">
        <v>25</v>
      </c>
      <c r="AG68" s="866"/>
      <c r="AH68" s="866"/>
      <c r="AI68" s="866"/>
      <c r="AJ68" s="866"/>
      <c r="AK68" s="866" t="s">
        <v>551</v>
      </c>
      <c r="AL68" s="866"/>
      <c r="AM68" s="866"/>
      <c r="AN68" s="866"/>
      <c r="AO68" s="866"/>
      <c r="AP68" s="866" t="s">
        <v>551</v>
      </c>
      <c r="AQ68" s="866"/>
      <c r="AR68" s="866"/>
      <c r="AS68" s="866"/>
      <c r="AT68" s="866"/>
      <c r="AU68" s="866" t="s">
        <v>551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v>1057</v>
      </c>
      <c r="R69" s="830"/>
      <c r="S69" s="830"/>
      <c r="T69" s="830"/>
      <c r="U69" s="830"/>
      <c r="V69" s="830">
        <v>1018</v>
      </c>
      <c r="W69" s="830"/>
      <c r="X69" s="830"/>
      <c r="Y69" s="830"/>
      <c r="Z69" s="830"/>
      <c r="AA69" s="830">
        <v>39</v>
      </c>
      <c r="AB69" s="830"/>
      <c r="AC69" s="830"/>
      <c r="AD69" s="830"/>
      <c r="AE69" s="830"/>
      <c r="AF69" s="830">
        <v>39</v>
      </c>
      <c r="AG69" s="830"/>
      <c r="AH69" s="830"/>
      <c r="AI69" s="830"/>
      <c r="AJ69" s="830"/>
      <c r="AK69" s="830" t="s">
        <v>551</v>
      </c>
      <c r="AL69" s="830"/>
      <c r="AM69" s="830"/>
      <c r="AN69" s="830"/>
      <c r="AO69" s="830"/>
      <c r="AP69" s="830">
        <v>33</v>
      </c>
      <c r="AQ69" s="830"/>
      <c r="AR69" s="830"/>
      <c r="AS69" s="830"/>
      <c r="AT69" s="830"/>
      <c r="AU69" s="830">
        <v>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64</v>
      </c>
      <c r="AG88" s="844"/>
      <c r="AH88" s="844"/>
      <c r="AI88" s="844"/>
      <c r="AJ88" s="844"/>
      <c r="AK88" s="841"/>
      <c r="AL88" s="841"/>
      <c r="AM88" s="841"/>
      <c r="AN88" s="841"/>
      <c r="AO88" s="841"/>
      <c r="AP88" s="844">
        <v>33</v>
      </c>
      <c r="AQ88" s="844"/>
      <c r="AR88" s="844"/>
      <c r="AS88" s="844"/>
      <c r="AT88" s="844"/>
      <c r="AU88" s="844">
        <v>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819340</v>
      </c>
      <c r="AB110" s="900"/>
      <c r="AC110" s="900"/>
      <c r="AD110" s="900"/>
      <c r="AE110" s="901"/>
      <c r="AF110" s="902">
        <v>846975</v>
      </c>
      <c r="AG110" s="900"/>
      <c r="AH110" s="900"/>
      <c r="AI110" s="900"/>
      <c r="AJ110" s="901"/>
      <c r="AK110" s="902">
        <v>888786</v>
      </c>
      <c r="AL110" s="900"/>
      <c r="AM110" s="900"/>
      <c r="AN110" s="900"/>
      <c r="AO110" s="901"/>
      <c r="AP110" s="903">
        <v>25.7</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6307918</v>
      </c>
      <c r="BR110" s="931"/>
      <c r="BS110" s="931"/>
      <c r="BT110" s="931"/>
      <c r="BU110" s="931"/>
      <c r="BV110" s="931">
        <v>6188382</v>
      </c>
      <c r="BW110" s="931"/>
      <c r="BX110" s="931"/>
      <c r="BY110" s="931"/>
      <c r="BZ110" s="931"/>
      <c r="CA110" s="931">
        <v>6085897</v>
      </c>
      <c r="CB110" s="931"/>
      <c r="CC110" s="931"/>
      <c r="CD110" s="931"/>
      <c r="CE110" s="931"/>
      <c r="CF110" s="944">
        <v>176.2</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1450889</v>
      </c>
      <c r="BR112" s="926"/>
      <c r="BS112" s="926"/>
      <c r="BT112" s="926"/>
      <c r="BU112" s="926"/>
      <c r="BV112" s="926">
        <v>1276303</v>
      </c>
      <c r="BW112" s="926"/>
      <c r="BX112" s="926"/>
      <c r="BY112" s="926"/>
      <c r="BZ112" s="926"/>
      <c r="CA112" s="926">
        <v>1078391</v>
      </c>
      <c r="CB112" s="926"/>
      <c r="CC112" s="926"/>
      <c r="CD112" s="926"/>
      <c r="CE112" s="926"/>
      <c r="CF112" s="920">
        <v>31.2</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243718</v>
      </c>
      <c r="AB113" s="938"/>
      <c r="AC113" s="938"/>
      <c r="AD113" s="938"/>
      <c r="AE113" s="939"/>
      <c r="AF113" s="940">
        <v>226051</v>
      </c>
      <c r="AG113" s="938"/>
      <c r="AH113" s="938"/>
      <c r="AI113" s="938"/>
      <c r="AJ113" s="939"/>
      <c r="AK113" s="940">
        <v>248790</v>
      </c>
      <c r="AL113" s="938"/>
      <c r="AM113" s="938"/>
      <c r="AN113" s="938"/>
      <c r="AO113" s="939"/>
      <c r="AP113" s="941">
        <v>7.2</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2300</v>
      </c>
      <c r="BR113" s="926"/>
      <c r="BS113" s="926"/>
      <c r="BT113" s="926"/>
      <c r="BU113" s="926"/>
      <c r="BV113" s="926">
        <v>7132</v>
      </c>
      <c r="BW113" s="926"/>
      <c r="BX113" s="926"/>
      <c r="BY113" s="926"/>
      <c r="BZ113" s="926"/>
      <c r="CA113" s="926">
        <v>5804</v>
      </c>
      <c r="CB113" s="926"/>
      <c r="CC113" s="926"/>
      <c r="CD113" s="926"/>
      <c r="CE113" s="926"/>
      <c r="CF113" s="920">
        <v>0.2</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4650</v>
      </c>
      <c r="AB114" s="959"/>
      <c r="AC114" s="959"/>
      <c r="AD114" s="959"/>
      <c r="AE114" s="960"/>
      <c r="AF114" s="961">
        <v>781</v>
      </c>
      <c r="AG114" s="959"/>
      <c r="AH114" s="959"/>
      <c r="AI114" s="959"/>
      <c r="AJ114" s="960"/>
      <c r="AK114" s="961">
        <v>1358</v>
      </c>
      <c r="AL114" s="959"/>
      <c r="AM114" s="959"/>
      <c r="AN114" s="959"/>
      <c r="AO114" s="960"/>
      <c r="AP114" s="962">
        <v>0</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1559718</v>
      </c>
      <c r="BR114" s="926"/>
      <c r="BS114" s="926"/>
      <c r="BT114" s="926"/>
      <c r="BU114" s="926"/>
      <c r="BV114" s="926">
        <v>1588862</v>
      </c>
      <c r="BW114" s="926"/>
      <c r="BX114" s="926"/>
      <c r="BY114" s="926"/>
      <c r="BZ114" s="926"/>
      <c r="CA114" s="926">
        <v>1621908</v>
      </c>
      <c r="CB114" s="926"/>
      <c r="CC114" s="926"/>
      <c r="CD114" s="926"/>
      <c r="CE114" s="926"/>
      <c r="CF114" s="920">
        <v>47</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1913</v>
      </c>
      <c r="AB115" s="938"/>
      <c r="AC115" s="938"/>
      <c r="AD115" s="938"/>
      <c r="AE115" s="939"/>
      <c r="AF115" s="940">
        <v>2519</v>
      </c>
      <c r="AG115" s="938"/>
      <c r="AH115" s="938"/>
      <c r="AI115" s="938"/>
      <c r="AJ115" s="939"/>
      <c r="AK115" s="940">
        <v>2301</v>
      </c>
      <c r="AL115" s="938"/>
      <c r="AM115" s="938"/>
      <c r="AN115" s="938"/>
      <c r="AO115" s="939"/>
      <c r="AP115" s="941">
        <v>0.1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55</v>
      </c>
      <c r="AB116" s="959"/>
      <c r="AC116" s="959"/>
      <c r="AD116" s="959"/>
      <c r="AE116" s="960"/>
      <c r="AF116" s="961">
        <v>48</v>
      </c>
      <c r="AG116" s="959"/>
      <c r="AH116" s="959"/>
      <c r="AI116" s="959"/>
      <c r="AJ116" s="960"/>
      <c r="AK116" s="961">
        <v>82</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1069676</v>
      </c>
      <c r="AB117" s="979"/>
      <c r="AC117" s="979"/>
      <c r="AD117" s="979"/>
      <c r="AE117" s="980"/>
      <c r="AF117" s="981">
        <v>1076374</v>
      </c>
      <c r="AG117" s="979"/>
      <c r="AH117" s="979"/>
      <c r="AI117" s="979"/>
      <c r="AJ117" s="980"/>
      <c r="AK117" s="981">
        <v>1141317</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9320825</v>
      </c>
      <c r="BR119" s="1000"/>
      <c r="BS119" s="1000"/>
      <c r="BT119" s="1000"/>
      <c r="BU119" s="1000"/>
      <c r="BV119" s="1000">
        <v>9060679</v>
      </c>
      <c r="BW119" s="1000"/>
      <c r="BX119" s="1000"/>
      <c r="BY119" s="1000"/>
      <c r="BZ119" s="1000"/>
      <c r="CA119" s="1000">
        <v>8792000</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3544641</v>
      </c>
      <c r="BR120" s="931"/>
      <c r="BS120" s="931"/>
      <c r="BT120" s="931"/>
      <c r="BU120" s="931"/>
      <c r="BV120" s="931">
        <v>3641142</v>
      </c>
      <c r="BW120" s="931"/>
      <c r="BX120" s="931"/>
      <c r="BY120" s="931"/>
      <c r="BZ120" s="931"/>
      <c r="CA120" s="931">
        <v>3762554</v>
      </c>
      <c r="CB120" s="931"/>
      <c r="CC120" s="931"/>
      <c r="CD120" s="931"/>
      <c r="CE120" s="931"/>
      <c r="CF120" s="944">
        <v>108.9</v>
      </c>
      <c r="CG120" s="945"/>
      <c r="CH120" s="945"/>
      <c r="CI120" s="945"/>
      <c r="CJ120" s="945"/>
      <c r="CK120" s="1006" t="s">
        <v>448</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1004466</v>
      </c>
      <c r="DR120" s="931"/>
      <c r="DS120" s="931"/>
      <c r="DT120" s="931"/>
      <c r="DU120" s="931"/>
      <c r="DV120" s="932">
        <v>29.1</v>
      </c>
      <c r="DW120" s="932"/>
      <c r="DX120" s="932"/>
      <c r="DY120" s="932"/>
      <c r="DZ120" s="933"/>
    </row>
    <row r="121" spans="1:130" s="218" customFormat="1" ht="26.25" customHeight="1" x14ac:dyDescent="0.15">
      <c r="A121" s="1058"/>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549582</v>
      </c>
      <c r="BR121" s="926"/>
      <c r="BS121" s="926"/>
      <c r="BT121" s="926"/>
      <c r="BU121" s="926"/>
      <c r="BV121" s="926">
        <v>586526</v>
      </c>
      <c r="BW121" s="926"/>
      <c r="BX121" s="926"/>
      <c r="BY121" s="926"/>
      <c r="BZ121" s="926"/>
      <c r="CA121" s="926">
        <v>595663</v>
      </c>
      <c r="CB121" s="926"/>
      <c r="CC121" s="926"/>
      <c r="CD121" s="926"/>
      <c r="CE121" s="926"/>
      <c r="CF121" s="920">
        <v>17.2</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v>100553</v>
      </c>
      <c r="DH121" s="926"/>
      <c r="DI121" s="926"/>
      <c r="DJ121" s="926"/>
      <c r="DK121" s="926"/>
      <c r="DL121" s="926">
        <v>64645</v>
      </c>
      <c r="DM121" s="926"/>
      <c r="DN121" s="926"/>
      <c r="DO121" s="926"/>
      <c r="DP121" s="926"/>
      <c r="DQ121" s="926">
        <v>28892</v>
      </c>
      <c r="DR121" s="926"/>
      <c r="DS121" s="926"/>
      <c r="DT121" s="926"/>
      <c r="DU121" s="926"/>
      <c r="DV121" s="927">
        <v>0.8</v>
      </c>
      <c r="DW121" s="927"/>
      <c r="DX121" s="927"/>
      <c r="DY121" s="927"/>
      <c r="DZ121" s="928"/>
    </row>
    <row r="122" spans="1:130" s="218" customFormat="1" ht="26.25" customHeight="1" x14ac:dyDescent="0.15">
      <c r="A122" s="1058"/>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5611401</v>
      </c>
      <c r="BR122" s="1000"/>
      <c r="BS122" s="1000"/>
      <c r="BT122" s="1000"/>
      <c r="BU122" s="1000"/>
      <c r="BV122" s="1000">
        <v>5406102</v>
      </c>
      <c r="BW122" s="1000"/>
      <c r="BX122" s="1000"/>
      <c r="BY122" s="1000"/>
      <c r="BZ122" s="1000"/>
      <c r="CA122" s="1000">
        <v>5213231</v>
      </c>
      <c r="CB122" s="1000"/>
      <c r="CC122" s="1000"/>
      <c r="CD122" s="1000"/>
      <c r="CE122" s="1000"/>
      <c r="CF122" s="1017">
        <v>150.9</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v>42620</v>
      </c>
      <c r="DH122" s="926"/>
      <c r="DI122" s="926"/>
      <c r="DJ122" s="926"/>
      <c r="DK122" s="926"/>
      <c r="DL122" s="926">
        <v>33916</v>
      </c>
      <c r="DM122" s="926"/>
      <c r="DN122" s="926"/>
      <c r="DO122" s="926"/>
      <c r="DP122" s="926"/>
      <c r="DQ122" s="926">
        <v>26161</v>
      </c>
      <c r="DR122" s="926"/>
      <c r="DS122" s="926"/>
      <c r="DT122" s="926"/>
      <c r="DU122" s="926"/>
      <c r="DV122" s="927">
        <v>0.8</v>
      </c>
      <c r="DW122" s="927"/>
      <c r="DX122" s="927"/>
      <c r="DY122" s="927"/>
      <c r="DZ122" s="928"/>
    </row>
    <row r="123" spans="1:130" s="218" customFormat="1" ht="26.25" customHeight="1" x14ac:dyDescent="0.15">
      <c r="A123" s="1058"/>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4">
        <v>9705624</v>
      </c>
      <c r="BR123" s="1031"/>
      <c r="BS123" s="1031"/>
      <c r="BT123" s="1031"/>
      <c r="BU123" s="1031"/>
      <c r="BV123" s="1031">
        <v>9633770</v>
      </c>
      <c r="BW123" s="1031"/>
      <c r="BX123" s="1031"/>
      <c r="BY123" s="1031"/>
      <c r="BZ123" s="1031"/>
      <c r="CA123" s="1031">
        <v>9571448</v>
      </c>
      <c r="CB123" s="1031"/>
      <c r="CC123" s="1031"/>
      <c r="CD123" s="1031"/>
      <c r="CE123" s="1031"/>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v>26375</v>
      </c>
      <c r="DH123" s="959"/>
      <c r="DI123" s="959"/>
      <c r="DJ123" s="959"/>
      <c r="DK123" s="960"/>
      <c r="DL123" s="961">
        <v>21257</v>
      </c>
      <c r="DM123" s="959"/>
      <c r="DN123" s="959"/>
      <c r="DO123" s="959"/>
      <c r="DP123" s="960"/>
      <c r="DQ123" s="961">
        <v>18872</v>
      </c>
      <c r="DR123" s="959"/>
      <c r="DS123" s="959"/>
      <c r="DT123" s="959"/>
      <c r="DU123" s="960"/>
      <c r="DV123" s="962">
        <v>0.5</v>
      </c>
      <c r="DW123" s="963"/>
      <c r="DX123" s="963"/>
      <c r="DY123" s="963"/>
      <c r="DZ123" s="964"/>
    </row>
    <row r="124" spans="1:130" s="218" customFormat="1" ht="26.25" customHeight="1" thickBot="1" x14ac:dyDescent="0.2">
      <c r="A124" s="1058"/>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1281341</v>
      </c>
      <c r="DH124" s="986"/>
      <c r="DI124" s="986"/>
      <c r="DJ124" s="986"/>
      <c r="DK124" s="987"/>
      <c r="DL124" s="985">
        <v>1156485</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1913</v>
      </c>
      <c r="AB127" s="959"/>
      <c r="AC127" s="959"/>
      <c r="AD127" s="959"/>
      <c r="AE127" s="960"/>
      <c r="AF127" s="961">
        <v>2519</v>
      </c>
      <c r="AG127" s="959"/>
      <c r="AH127" s="959"/>
      <c r="AI127" s="959"/>
      <c r="AJ127" s="960"/>
      <c r="AK127" s="961">
        <v>2301</v>
      </c>
      <c r="AL127" s="959"/>
      <c r="AM127" s="959"/>
      <c r="AN127" s="959"/>
      <c r="AO127" s="960"/>
      <c r="AP127" s="962">
        <v>0.1</v>
      </c>
      <c r="AQ127" s="963"/>
      <c r="AR127" s="963"/>
      <c r="AS127" s="963"/>
      <c r="AT127" s="964"/>
      <c r="AU127" s="220"/>
      <c r="AV127" s="220"/>
      <c r="AW127" s="220"/>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86933</v>
      </c>
      <c r="AB128" s="1047"/>
      <c r="AC128" s="1047"/>
      <c r="AD128" s="1047"/>
      <c r="AE128" s="1048"/>
      <c r="AF128" s="1049">
        <v>85971</v>
      </c>
      <c r="AG128" s="1047"/>
      <c r="AH128" s="1047"/>
      <c r="AI128" s="1047"/>
      <c r="AJ128" s="1048"/>
      <c r="AK128" s="1049">
        <v>86839</v>
      </c>
      <c r="AL128" s="1047"/>
      <c r="AM128" s="1047"/>
      <c r="AN128" s="1047"/>
      <c r="AO128" s="1048"/>
      <c r="AP128" s="1050"/>
      <c r="AQ128" s="1051"/>
      <c r="AR128" s="1051"/>
      <c r="AS128" s="1051"/>
      <c r="AT128" s="1052"/>
      <c r="AU128" s="220"/>
      <c r="AV128" s="220"/>
      <c r="AW128" s="220"/>
      <c r="AX128" s="896" t="s">
        <v>466</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467</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4036000</v>
      </c>
      <c r="AB129" s="959"/>
      <c r="AC129" s="959"/>
      <c r="AD129" s="959"/>
      <c r="AE129" s="960"/>
      <c r="AF129" s="961">
        <v>4061398</v>
      </c>
      <c r="AG129" s="959"/>
      <c r="AH129" s="959"/>
      <c r="AI129" s="959"/>
      <c r="AJ129" s="960"/>
      <c r="AK129" s="961">
        <v>4161474</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681613</v>
      </c>
      <c r="AB130" s="959"/>
      <c r="AC130" s="959"/>
      <c r="AD130" s="959"/>
      <c r="AE130" s="960"/>
      <c r="AF130" s="961">
        <v>684447</v>
      </c>
      <c r="AG130" s="959"/>
      <c r="AH130" s="959"/>
      <c r="AI130" s="959"/>
      <c r="AJ130" s="960"/>
      <c r="AK130" s="961">
        <v>707852</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9.3000000000000007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3354387</v>
      </c>
      <c r="AB131" s="986"/>
      <c r="AC131" s="986"/>
      <c r="AD131" s="986"/>
      <c r="AE131" s="987"/>
      <c r="AF131" s="985">
        <v>3376951</v>
      </c>
      <c r="AG131" s="986"/>
      <c r="AH131" s="986"/>
      <c r="AI131" s="986"/>
      <c r="AJ131" s="987"/>
      <c r="AK131" s="985">
        <v>3453622</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8.9771990000000006</v>
      </c>
      <c r="AB132" s="1097"/>
      <c r="AC132" s="1097"/>
      <c r="AD132" s="1097"/>
      <c r="AE132" s="1098"/>
      <c r="AF132" s="1099">
        <v>9.0601260000000003</v>
      </c>
      <c r="AG132" s="1097"/>
      <c r="AH132" s="1097"/>
      <c r="AI132" s="1097"/>
      <c r="AJ132" s="1098"/>
      <c r="AK132" s="1099">
        <v>10.03659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9.1999999999999993</v>
      </c>
      <c r="AB133" s="1080"/>
      <c r="AC133" s="1080"/>
      <c r="AD133" s="1080"/>
      <c r="AE133" s="1081"/>
      <c r="AF133" s="1079">
        <v>9</v>
      </c>
      <c r="AG133" s="1080"/>
      <c r="AH133" s="1080"/>
      <c r="AI133" s="1080"/>
      <c r="AJ133" s="1081"/>
      <c r="AK133" s="1079">
        <v>9.3000000000000007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01t+cpfY/ba8x9+s2drzXhi7+6XU1bWSbklUjV3dcBoADbCdn/CYK45vQUBldFPQeoYHiBJjFXc02zvroxtpw==" saltValue="l0eyVg5syoLsUoZjf/yY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h4uq5wPFfFZ0owc5LY3BkhQYljUsaEKzdSKwmf4R1me1YzBo/GhVzpeINNsorgBeDG3k2322vqJ88Ov7nO35Lw==" saltValue="X4dds/cyuPyE2UAozC85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gl+Y/PZnXGSl+BoKYPo8mrjTyOkDLEWGWz75ZWgz49MyJW6MLhhQwagA4KiQb/gPtavH3F+R/5XnTX093ChXA==" saltValue="YaAgWmI93wXh7RvgtVSh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1195704</v>
      </c>
      <c r="AP9" s="269">
        <v>201128</v>
      </c>
      <c r="AQ9" s="270">
        <v>186275</v>
      </c>
      <c r="AR9" s="271">
        <v>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199862</v>
      </c>
      <c r="AP10" s="272">
        <v>33619</v>
      </c>
      <c r="AQ10" s="273">
        <v>28060</v>
      </c>
      <c r="AR10" s="274">
        <v>19.8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16766</v>
      </c>
      <c r="AP11" s="272">
        <v>2820</v>
      </c>
      <c r="AQ11" s="273">
        <v>7123</v>
      </c>
      <c r="AR11" s="274">
        <v>-60.4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v>57</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t="s">
        <v>490</v>
      </c>
      <c r="AP13" s="272" t="s">
        <v>490</v>
      </c>
      <c r="AQ13" s="273">
        <v>6435</v>
      </c>
      <c r="AR13" s="274" t="s">
        <v>490</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10143</v>
      </c>
      <c r="AP14" s="272">
        <v>1706</v>
      </c>
      <c r="AQ14" s="273">
        <v>3786</v>
      </c>
      <c r="AR14" s="274">
        <v>-54.9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-41572</v>
      </c>
      <c r="AP15" s="272">
        <v>-6993</v>
      </c>
      <c r="AQ15" s="273">
        <v>-9323</v>
      </c>
      <c r="AR15" s="274">
        <v>-25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1380903</v>
      </c>
      <c r="AP16" s="272">
        <v>232280</v>
      </c>
      <c r="AQ16" s="273">
        <v>222412</v>
      </c>
      <c r="AR16" s="274">
        <v>4.4000000000000004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17.829999999999998</v>
      </c>
      <c r="AP21" s="286">
        <v>17.59</v>
      </c>
      <c r="AQ21" s="287">
        <v>0.24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95.1</v>
      </c>
      <c r="AP22" s="291">
        <v>95.9</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888786</v>
      </c>
      <c r="AP32" s="300">
        <v>149501</v>
      </c>
      <c r="AQ32" s="301">
        <v>124581</v>
      </c>
      <c r="AR32" s="302">
        <v>20</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v>76</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v>163</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248790</v>
      </c>
      <c r="AP35" s="300">
        <v>41849</v>
      </c>
      <c r="AQ35" s="301">
        <v>24428</v>
      </c>
      <c r="AR35" s="302">
        <v>71.3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1358</v>
      </c>
      <c r="AP36" s="300">
        <v>228</v>
      </c>
      <c r="AQ36" s="301">
        <v>4294</v>
      </c>
      <c r="AR36" s="302">
        <v>-94.7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2301</v>
      </c>
      <c r="AP37" s="300">
        <v>387</v>
      </c>
      <c r="AQ37" s="301">
        <v>880</v>
      </c>
      <c r="AR37" s="302">
        <v>-56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v>82</v>
      </c>
      <c r="AP38" s="303">
        <v>14</v>
      </c>
      <c r="AQ38" s="304">
        <v>22</v>
      </c>
      <c r="AR38" s="292">
        <v>-36.4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-86839</v>
      </c>
      <c r="AP39" s="300">
        <v>-14607</v>
      </c>
      <c r="AQ39" s="301">
        <v>-5293</v>
      </c>
      <c r="AR39" s="302">
        <v>176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-707852</v>
      </c>
      <c r="AP40" s="300">
        <v>-119067</v>
      </c>
      <c r="AQ40" s="301">
        <v>-99375</v>
      </c>
      <c r="AR40" s="302">
        <v>19.8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346626</v>
      </c>
      <c r="AP41" s="300">
        <v>58305</v>
      </c>
      <c r="AQ41" s="301">
        <v>49775</v>
      </c>
      <c r="AR41" s="302">
        <v>17.100000000000001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784072</v>
      </c>
      <c r="AN51" s="322">
        <v>117711</v>
      </c>
      <c r="AO51" s="323">
        <v>-5.8</v>
      </c>
      <c r="AP51" s="324">
        <v>200194</v>
      </c>
      <c r="AQ51" s="325">
        <v>5.2</v>
      </c>
      <c r="AR51" s="326">
        <v>-11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388306</v>
      </c>
      <c r="AN52" s="330">
        <v>58295</v>
      </c>
      <c r="AO52" s="331">
        <v>-17.899999999999999</v>
      </c>
      <c r="AP52" s="332">
        <v>106422</v>
      </c>
      <c r="AQ52" s="333">
        <v>20.100000000000001</v>
      </c>
      <c r="AR52" s="334">
        <v>-38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910151</v>
      </c>
      <c r="AN53" s="322">
        <v>139359</v>
      </c>
      <c r="AO53" s="323">
        <v>18.399999999999999</v>
      </c>
      <c r="AP53" s="324">
        <v>196914</v>
      </c>
      <c r="AQ53" s="325">
        <v>-1.6</v>
      </c>
      <c r="AR53" s="326">
        <v>20</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309672</v>
      </c>
      <c r="AN54" s="330">
        <v>47416</v>
      </c>
      <c r="AO54" s="331">
        <v>-18.7</v>
      </c>
      <c r="AP54" s="332">
        <v>98966</v>
      </c>
      <c r="AQ54" s="333">
        <v>-7</v>
      </c>
      <c r="AR54" s="334">
        <v>-11.7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670197</v>
      </c>
      <c r="AN55" s="322">
        <v>105360</v>
      </c>
      <c r="AO55" s="323">
        <v>-24.4</v>
      </c>
      <c r="AP55" s="324">
        <v>204757</v>
      </c>
      <c r="AQ55" s="325">
        <v>4</v>
      </c>
      <c r="AR55" s="326">
        <v>-28.4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322859</v>
      </c>
      <c r="AN56" s="330">
        <v>50756</v>
      </c>
      <c r="AO56" s="331">
        <v>7</v>
      </c>
      <c r="AP56" s="332">
        <v>106071</v>
      </c>
      <c r="AQ56" s="333">
        <v>7.2</v>
      </c>
      <c r="AR56" s="334">
        <v>-0.2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483478</v>
      </c>
      <c r="AN57" s="322">
        <v>78807</v>
      </c>
      <c r="AO57" s="323">
        <v>-25.2</v>
      </c>
      <c r="AP57" s="324">
        <v>194971</v>
      </c>
      <c r="AQ57" s="325">
        <v>-4.8</v>
      </c>
      <c r="AR57" s="326">
        <v>-20.399999999999999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199373</v>
      </c>
      <c r="AN58" s="330">
        <v>32498</v>
      </c>
      <c r="AO58" s="331">
        <v>-36</v>
      </c>
      <c r="AP58" s="332">
        <v>105966</v>
      </c>
      <c r="AQ58" s="333">
        <v>-0.1</v>
      </c>
      <c r="AR58" s="334">
        <v>-35.9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581026</v>
      </c>
      <c r="AN59" s="322">
        <v>97734</v>
      </c>
      <c r="AO59" s="323">
        <v>24</v>
      </c>
      <c r="AP59" s="324">
        <v>224172</v>
      </c>
      <c r="AQ59" s="325">
        <v>15</v>
      </c>
      <c r="AR59" s="326">
        <v>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280344</v>
      </c>
      <c r="AN60" s="330">
        <v>47156</v>
      </c>
      <c r="AO60" s="331">
        <v>45.1</v>
      </c>
      <c r="AP60" s="332">
        <v>117611</v>
      </c>
      <c r="AQ60" s="333">
        <v>11</v>
      </c>
      <c r="AR60" s="334">
        <v>34.1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685785</v>
      </c>
      <c r="AN61" s="337">
        <v>107794</v>
      </c>
      <c r="AO61" s="338">
        <v>-2.6</v>
      </c>
      <c r="AP61" s="339">
        <v>204202</v>
      </c>
      <c r="AQ61" s="340">
        <v>3.6</v>
      </c>
      <c r="AR61" s="326">
        <v>-6.2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300111</v>
      </c>
      <c r="AN62" s="330">
        <v>47224</v>
      </c>
      <c r="AO62" s="331">
        <v>-4.0999999999999996</v>
      </c>
      <c r="AP62" s="332">
        <v>107007</v>
      </c>
      <c r="AQ62" s="333">
        <v>6.2</v>
      </c>
      <c r="AR62" s="334">
        <v>-10.3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mIseB+5gNKH/8HISjXlgdbEuencmAWv/TgdCAqO5DoZPYtJZMtmVCkTkOpBcmpy3iFkdv51QQ332Wfk3xkkxg==" saltValue="4ADU09J5fj7i5ea6KExy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LgKFBwSMKGSNYOeAHuTml//9+Ocf4QQfx/x/485l86tducmkBTxVsES96tb51cfdtmjWJWsQxcAUIz9fe+dRRg==" saltValue="KsC7AtEAhMrXNz7fqkoe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FMCcjIIefT1P6Wg+Eb2GeYvDsMrSflgnbrWL/bLc+OBjH0nYtswNLLMYCHOeFhERFmY+xZhOoF1qrKpDKhfa2g==" saltValue="0JadrwNWwTLTvIMBwhE3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39.81</v>
      </c>
      <c r="G47" s="12">
        <v>37.54</v>
      </c>
      <c r="H47" s="12">
        <v>38.700000000000003</v>
      </c>
      <c r="I47" s="12">
        <v>38.4</v>
      </c>
      <c r="J47" s="13">
        <v>36.020000000000003</v>
      </c>
    </row>
    <row r="48" spans="2:10" ht="57.75" customHeight="1" x14ac:dyDescent="0.15">
      <c r="B48" s="14"/>
      <c r="C48" s="1141" t="s">
        <v>4</v>
      </c>
      <c r="D48" s="1141"/>
      <c r="E48" s="1142"/>
      <c r="F48" s="15">
        <v>0.27</v>
      </c>
      <c r="G48" s="16">
        <v>4.62</v>
      </c>
      <c r="H48" s="16">
        <v>5.63</v>
      </c>
      <c r="I48" s="16">
        <v>4.38</v>
      </c>
      <c r="J48" s="17">
        <v>1.99</v>
      </c>
    </row>
    <row r="49" spans="2:10" ht="57.75" customHeight="1" thickBot="1" x14ac:dyDescent="0.2">
      <c r="B49" s="18"/>
      <c r="C49" s="1143" t="s">
        <v>5</v>
      </c>
      <c r="D49" s="1143"/>
      <c r="E49" s="1144"/>
      <c r="F49" s="19" t="s">
        <v>533</v>
      </c>
      <c r="G49" s="20">
        <v>4.5</v>
      </c>
      <c r="H49" s="20">
        <v>0.86</v>
      </c>
      <c r="I49" s="20" t="s">
        <v>534</v>
      </c>
      <c r="J49" s="21" t="s">
        <v>535</v>
      </c>
    </row>
    <row r="50" spans="2:10" x14ac:dyDescent="0.15"/>
  </sheetData>
  <sheetProtection algorithmName="SHA-512" hashValue="s1NAqV9wadOrSWj/Q6Kd869KO+XU8x1guQsP+5BntTpbtdyFTVPjWx/bUItjX7vAVQRiqLDJ0U1sxX5tlnJMyQ==" saltValue="jRzIF64JRDF9Ln7vY5Cl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2026-03-09T04:57:14Z</cp:lastPrinted>
  <dcterms:created xsi:type="dcterms:W3CDTF">2026-02-23T04:09:38Z</dcterms:created>
  <dcterms:modified xsi:type="dcterms:W3CDTF">2026-03-12T03:00:36Z</dcterms:modified>
  <cp:category/>
</cp:coreProperties>
</file>