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nas\kensetsu\◇上下水道課◇\★各課からの通知　調査報告\ざ　財務課\11　経営比較分析表\R02d\回答\"/>
    </mc:Choice>
  </mc:AlternateContent>
  <xr:revisionPtr revIDLastSave="0" documentId="13_ncr:1_{17B41C33-E4D8-48EA-9E46-D21688882DAD}" xr6:coauthVersionLast="45" xr6:coauthVersionMax="45" xr10:uidLastSave="{00000000-0000-0000-0000-000000000000}"/>
  <workbookProtection workbookAlgorithmName="SHA-512" workbookHashValue="UDUeWJlUOTOZ36fnN912AItSATtGr1hbTkJPAfZnTPLF4vWOhLZGEyZCPNh1i9cbL3/hX2L027SM/z2as1rQpA==" workbookSaltValue="Ttq2myrTDn5h3y/iNzO4e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<sst xmlns="http://schemas.openxmlformats.org/spreadsheetml/2006/main" count="236" uniqueCount="120">
  <si>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</si>
  <si>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</si>
  <si>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</si>
  <si>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</si>
  <si>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</si>
  <si>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</si>
  <si>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</si>
  <si>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</si>
  <si>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</si>
  <si>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</si>
  <si>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</si>
  <si>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</si>
  <si>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</si>
  <si>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</si>
  <si>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</si>
  <si>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</si>
  <si>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</si>
  <si>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</si>
  <si>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</si>
  <si>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</si>
  <si>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</si>
  <si>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</si>
  <si>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</si>
  <si>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</si>
  <si>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</si>
  <si>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</si>
  <si>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</si>
  <si>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</si>
  <si>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</si>
  <si>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</si>
  <si>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</si>
  <si>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</si>
  <si>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</si>
  <si>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</si>
  <si>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</si>
  <si>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</si>
  <si>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</si>
  <si>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</si>
  <si>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</si>
  <si>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</si>
  <si>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</si>
  <si>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</si>
  <si>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</si>
  <si>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</si>
  <si>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</si>
  <si>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</si>
  <si>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</si>
  <si>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</si>
  <si>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</si>
  <si>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</si>
  <si>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</si>
  <si>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</si>
  <si>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</si>
  <si>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</si>
  <si>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</si>
  <si>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</si>
  <si>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</si>
  <si>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</si>
  <si>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</si>
  <si>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</si>
  <si>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</si>
  <si>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</si>
  <si>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</si>
  <si>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</si>
  <si>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</si>
  <si>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</si>
  <si>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</si>
  <si>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</si>
  <si>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</si>
  <si>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</si>
  <si>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</si>
  <si>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</si>
  <si>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</si>
  <si>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</si>
  <si>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</si>
  <si>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</si>
  <si>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</si>
  <si>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</si>
  <si>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</si>
  <si>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</si>
  <si>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</si>
  <si>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</si>
  <si>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</si>
  <si>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</si>
  <si>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</si>
  <si>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</si>
  <si>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</si>
  <si>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</si>
  <si>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</si>
  <si>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</si>
  <si>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</si>
  <si>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</si>
  <si>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</si>
  <si>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</si>
  <si>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</si>
  <si>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</si>
  <si>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</si>
  <si>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</si>
  <si>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羽幌町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</si>
  <si>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</si>
  <si>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</si>
  <si>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</si>
  <si>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</si>
  <si>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</si>
  <si>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</si>
  <si>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</si>
  <si>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</si>
  <si>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</si>
  <si>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</si>
  <si>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</si>
  <si>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</si>
  <si>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</si>
  <si>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</si>
  <si>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</si>
  <si>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</si>
  <si>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</si>
  <si>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</si>
  <si>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営においては多くの下水道事業と同様に、一般会計からの繰入金に頼らざるをえない状況にある。下水道使用料収入確保のため水洗化率向上対策を講じるとともに、関連施設等の適切な維持管理に努めるほか、更新等については状況に応じて時期の延伸やダウンサイジングなど、トータルコストの縮減に努めていきたい。</t>
    <phoneticPr fontId="4"/>
  </si>
  <si>
    <t>　供用開始から16年を経過した中で、今後は施設ストックマネジメント計画等に基づき、老朽化する施設及び管渠について計画的な整備が必要である。</t>
    <rPh sb="1" eb="5">
      <t>キョウヨウカイシ</t>
    </rPh>
    <rPh sb="9" eb="10">
      <t>ネン</t>
    </rPh>
    <rPh sb="11" eb="13">
      <t>ケイカ</t>
    </rPh>
    <rPh sb="15" eb="16">
      <t>ナカ</t>
    </rPh>
    <rPh sb="21" eb="23">
      <t>シセツ</t>
    </rPh>
    <rPh sb="33" eb="35">
      <t>ケイカク</t>
    </rPh>
    <rPh sb="35" eb="36">
      <t>トウ</t>
    </rPh>
    <rPh sb="37" eb="38">
      <t>モト</t>
    </rPh>
    <rPh sb="46" eb="48">
      <t>シセツ</t>
    </rPh>
    <rPh sb="48" eb="49">
      <t>オヨ</t>
    </rPh>
    <phoneticPr fontId="4"/>
  </si>
  <si>
    <r>
      <rPr>
        <sz val="11"/>
        <rFont val="ＭＳ ゴシック"/>
        <family val="3"/>
        <charset val="128"/>
      </rPr>
      <t xml:space="preserve"> 収益的収支比率については、その年度における建設改良費の増減に伴い変動するものである。28年度以降は建設改良工事が減少したことや下水道接続件数の増加から比率が上昇している。
 経費回収率は下水道使用料と汚水処理費との関係を見るものであり、100％を下回る場合は汚水処理費に係る費用が下水道使用料以外で賄われている事を意味し、その大半は一般会計からの繰入金となっている。有収水量1㎥あたりの汚水処理に要した費用を表す汚水処理原価は企業債の償還に伴い減少傾向だったが、</t>
    </r>
    <r>
      <rPr>
        <sz val="11"/>
        <color theme="1"/>
        <rFont val="ＭＳ ゴシック"/>
        <family val="3"/>
        <charset val="128"/>
      </rPr>
      <t>令和元年度は維持管理経費の増加及び浄化センター内設備の更新工事等に伴う資本費の上昇に伴ない上昇した。</t>
    </r>
    <r>
      <rPr>
        <sz val="11"/>
        <color rgb="FFFF0000"/>
        <rFont val="ＭＳ ゴシック"/>
        <family val="3"/>
        <charset val="128"/>
      </rPr>
      <t xml:space="preserve">
 </t>
    </r>
    <r>
      <rPr>
        <sz val="11"/>
        <rFont val="ＭＳ ゴシック"/>
        <family val="3"/>
        <charset val="128"/>
      </rPr>
      <t>施設利用率は水洗化率の向上に伴い緩やかな増加傾向にあるが、今後の水洗化率向上等を踏まえ適正なスペックと考える。平成27～28年度には類似団体平均を上回っていた水洗化率については、平成29年度からは類似団体区分の変更により平均を下回ることとなったが、下水道使用料収入の増加等の観点からも今後も水洗化率の向上に向けた取組みが必要と考える。</t>
    </r>
    <rPh sb="47" eb="49">
      <t>イコウ</t>
    </rPh>
    <rPh sb="50" eb="56">
      <t>ケンセツカイリョウコウジ</t>
    </rPh>
    <rPh sb="57" eb="59">
      <t>ゲンショウ</t>
    </rPh>
    <rPh sb="64" eb="67">
      <t>ゲスイドウ</t>
    </rPh>
    <rPh sb="67" eb="69">
      <t>セツゾク</t>
    </rPh>
    <rPh sb="69" eb="71">
      <t>ケンスウ</t>
    </rPh>
    <rPh sb="72" eb="74">
      <t>ゾウカ</t>
    </rPh>
    <rPh sb="76" eb="78">
      <t>ヒリツ</t>
    </rPh>
    <rPh sb="79" eb="81">
      <t>ジョウショウ</t>
    </rPh>
    <rPh sb="232" eb="237">
      <t>レイワガンネンド</t>
    </rPh>
    <rPh sb="238" eb="244">
      <t>イジカンリケイヒ</t>
    </rPh>
    <rPh sb="245" eb="247">
      <t>ゾウカ</t>
    </rPh>
    <rPh sb="247" eb="248">
      <t>オヨ</t>
    </rPh>
    <rPh sb="249" eb="251">
      <t>ジョウカ</t>
    </rPh>
    <rPh sb="255" eb="256">
      <t>ナイ</t>
    </rPh>
    <rPh sb="259" eb="263">
      <t>コウシンコウジ</t>
    </rPh>
    <rPh sb="263" eb="264">
      <t>トウ</t>
    </rPh>
    <rPh sb="265" eb="266">
      <t>トモナ</t>
    </rPh>
    <rPh sb="267" eb="270">
      <t>シホンヒ</t>
    </rPh>
    <rPh sb="271" eb="273">
      <t>ジョウショウ</t>
    </rPh>
    <rPh sb="274" eb="275">
      <t>トモ</t>
    </rPh>
    <rPh sb="277" eb="279">
      <t>ジョウショウ</t>
    </rPh>
    <rPh sb="300" eb="301">
      <t>ユル</t>
    </rPh>
    <rPh sb="339" eb="341">
      <t>ヘイセイ</t>
    </rPh>
    <rPh sb="346" eb="348">
      <t>ネンド</t>
    </rPh>
    <rPh sb="363" eb="367">
      <t>スイセンカリツ</t>
    </rPh>
    <rPh sb="373" eb="375">
      <t>ヘイセイ</t>
    </rPh>
    <rPh sb="377" eb="379">
      <t>ネンド</t>
    </rPh>
    <rPh sb="382" eb="384">
      <t>ルイジ</t>
    </rPh>
    <rPh sb="384" eb="386">
      <t>ダンタイ</t>
    </rPh>
    <rPh sb="386" eb="388">
      <t>クブン</t>
    </rPh>
    <rPh sb="389" eb="391">
      <t>ヘンコウ</t>
    </rPh>
    <rPh sb="394" eb="396">
      <t>ヘイキン</t>
    </rPh>
    <rPh sb="397" eb="399">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</si>
</sst>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BD-42A0-BD9A-86F840731D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c:v>
                </c:pt>
                <c:pt idx="1">
                  <c:v>0.19</c:v>
                </c:pt>
                <c:pt idx="2">
                  <c:v>0.13</c:v>
                </c:pt>
                <c:pt idx="3">
                  <c:v>0.12</c:v>
                </c:pt>
                <c:pt idx="4">
                  <c:v>0.1</c:v>
                </c:pt>
              </c:numCache>
            </c:numRef>
          </c:val>
          <c:smooth val="0"/>
          <c:extLst>
            <c:ext xmlns:c16="http://schemas.microsoft.com/office/drawing/2014/chart" uri="{C3380CC4-5D6E-409C-BE32-E72D297353CC}">
              <c16:uniqueId val="{00000001-A1BD-42A0-BD9A-86F840731D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54.27</c:v>
                </c:pt>
                <c:pt idx="1">
                  <c:v>55.73</c:v>
                </c:pt>
                <c:pt idx="2">
                  <c:v>57.59</c:v>
                </c:pt>
                <c:pt idx="3">
                  <c:v>57.59</c:v>
                </c:pt>
                <c:pt idx="4">
                  <c:v>57.18</c:v>
                </c:pt>
              </c:numCache>
            </c:numRef>
          </c:val>
          <c:extLst>
            <c:ext xmlns:c16="http://schemas.microsoft.com/office/drawing/2014/chart" uri="{C3380CC4-5D6E-409C-BE32-E72D297353CC}">
              <c16:uniqueId val="{00000000-C121-48B3-BF06-D07881ABEA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39.869999999999997</c:v>
                </c:pt>
                <c:pt idx="1">
                  <c:v>41.28</c:v>
                </c:pt>
                <c:pt idx="2">
                  <c:v>50.24</c:v>
                </c:pt>
                <c:pt idx="3">
                  <c:v>49.68</c:v>
                </c:pt>
                <c:pt idx="4">
                  <c:v>49.27</c:v>
                </c:pt>
              </c:numCache>
            </c:numRef>
          </c:val>
          <c:smooth val="0"/>
          <c:extLst>
            <c:ext xmlns:c16="http://schemas.microsoft.com/office/drawing/2014/chart" uri="{C3380CC4-5D6E-409C-BE32-E72D297353CC}">
              <c16:uniqueId val="{00000001-C121-48B3-BF06-D07881ABEA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62.61</c:v>
                </c:pt>
                <c:pt idx="1">
                  <c:v>64.599999999999994</c:v>
                </c:pt>
                <c:pt idx="2">
                  <c:v>66.98</c:v>
                </c:pt>
                <c:pt idx="3">
                  <c:v>70.489999999999995</c:v>
                </c:pt>
                <c:pt idx="4">
                  <c:v>72.680000000000007</c:v>
                </c:pt>
              </c:numCache>
            </c:numRef>
          </c:val>
          <c:extLst>
            <c:ext xmlns:c16="http://schemas.microsoft.com/office/drawing/2014/chart" uri="{C3380CC4-5D6E-409C-BE32-E72D297353CC}">
              <c16:uniqueId val="{00000000-3BAC-488E-913F-A3D7ED0A7D9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61.37</c:v>
                </c:pt>
                <c:pt idx="1">
                  <c:v>61.3</c:v>
                </c:pt>
                <c:pt idx="2">
                  <c:v>84.17</c:v>
                </c:pt>
                <c:pt idx="3">
                  <c:v>83.35</c:v>
                </c:pt>
                <c:pt idx="4">
                  <c:v>83.16</c:v>
                </c:pt>
              </c:numCache>
            </c:numRef>
          </c:val>
          <c:smooth val="0"/>
          <c:extLst>
            <c:ext xmlns:c16="http://schemas.microsoft.com/office/drawing/2014/chart" uri="{C3380CC4-5D6E-409C-BE32-E72D297353CC}">
              <c16:uniqueId val="{00000001-3BAC-488E-913F-A3D7ED0A7D9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78.930000000000007</c:v>
                </c:pt>
                <c:pt idx="1">
                  <c:v>84.68</c:v>
                </c:pt>
                <c:pt idx="2">
                  <c:v>85.1</c:v>
                </c:pt>
                <c:pt idx="3">
                  <c:v>85.63</c:v>
                </c:pt>
                <c:pt idx="4">
                  <c:v>88.2</c:v>
                </c:pt>
              </c:numCache>
            </c:numRef>
          </c:val>
          <c:extLst>
            <c:ext xmlns:c16="http://schemas.microsoft.com/office/drawing/2014/chart" uri="{C3380CC4-5D6E-409C-BE32-E72D297353CC}">
              <c16:uniqueId val="{00000000-3040-4EA4-B803-258AB44B4D3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40-4EA4-B803-258AB44B4D3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A9-4ECD-B227-42FF667EDAB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A9-4ECD-B227-42FF667EDAB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06-44B1-90A9-7FF92F67E6F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06-44B1-90A9-7FF92F67E6F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B2-40FF-8862-E87027811F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B2-40FF-8862-E87027811F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3B-45E5-904E-EC4A63A9CB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B-45E5-904E-EC4A63A9CB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1696.12</c:v>
                </c:pt>
                <c:pt idx="1">
                  <c:v>1032.4100000000001</c:v>
                </c:pt>
                <c:pt idx="2">
                  <c:v>785.48</c:v>
                </c:pt>
                <c:pt idx="3">
                  <c:v>638.95000000000005</c:v>
                </c:pt>
                <c:pt idx="4">
                  <c:v>753.47</c:v>
                </c:pt>
              </c:numCache>
            </c:numRef>
          </c:val>
          <c:extLst>
            <c:ext xmlns:c16="http://schemas.microsoft.com/office/drawing/2014/chart" uri="{C3380CC4-5D6E-409C-BE32-E72D297353CC}">
              <c16:uniqueId val="{00000000-68B6-4C27-AA33-AD58F92391F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1824.34</c:v>
                </c:pt>
                <c:pt idx="1">
                  <c:v>1604.64</c:v>
                </c:pt>
                <c:pt idx="2">
                  <c:v>1124.26</c:v>
                </c:pt>
                <c:pt idx="3">
                  <c:v>1048.23</c:v>
                </c:pt>
                <c:pt idx="4">
                  <c:v>1130.42</c:v>
                </c:pt>
              </c:numCache>
            </c:numRef>
          </c:val>
          <c:smooth val="0"/>
          <c:extLst>
            <c:ext xmlns:c16="http://schemas.microsoft.com/office/drawing/2014/chart" uri="{C3380CC4-5D6E-409C-BE32-E72D297353CC}">
              <c16:uniqueId val="{00000001-68B6-4C27-AA33-AD58F92391F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53.09</c:v>
                </c:pt>
                <c:pt idx="1">
                  <c:v>53.29</c:v>
                </c:pt>
                <c:pt idx="2">
                  <c:v>57.65</c:v>
                </c:pt>
                <c:pt idx="3">
                  <c:v>53.21</c:v>
                </c:pt>
                <c:pt idx="4">
                  <c:v>53.26</c:v>
                </c:pt>
              </c:numCache>
            </c:numRef>
          </c:val>
          <c:extLst>
            <c:ext xmlns:c16="http://schemas.microsoft.com/office/drawing/2014/chart" uri="{C3380CC4-5D6E-409C-BE32-E72D297353CC}">
              <c16:uniqueId val="{00000000-0E62-406E-A4E3-5FC984DAD12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54.16</c:v>
                </c:pt>
                <c:pt idx="1">
                  <c:v>60.01</c:v>
                </c:pt>
                <c:pt idx="2">
                  <c:v>80.58</c:v>
                </c:pt>
                <c:pt idx="3">
                  <c:v>78.92</c:v>
                </c:pt>
                <c:pt idx="4">
                  <c:v>74.17</c:v>
                </c:pt>
              </c:numCache>
            </c:numRef>
          </c:val>
          <c:smooth val="0"/>
          <c:extLst>
            <c:ext xmlns:c16="http://schemas.microsoft.com/office/drawing/2014/chart" uri="{C3380CC4-5D6E-409C-BE32-E72D297353CC}">
              <c16:uniqueId val="{00000001-0E62-406E-A4E3-5FC984DAD12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343.31</c:v>
                </c:pt>
                <c:pt idx="1">
                  <c:v>343.25</c:v>
                </c:pt>
                <c:pt idx="2">
                  <c:v>315.10000000000002</c:v>
                </c:pt>
                <c:pt idx="3">
                  <c:v>345.35</c:v>
                </c:pt>
                <c:pt idx="4">
                  <c:v>344.63</c:v>
                </c:pt>
              </c:numCache>
            </c:numRef>
          </c:val>
          <c:extLst>
            <c:ext xmlns:c16="http://schemas.microsoft.com/office/drawing/2014/chart" uri="{C3380CC4-5D6E-409C-BE32-E72D297353CC}">
              <c16:uniqueId val="{00000000-BAE9-4BD1-AED0-E78AF7B7DC6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307.56</c:v>
                </c:pt>
                <c:pt idx="1">
                  <c:v>277.67</c:v>
                </c:pt>
                <c:pt idx="2">
                  <c:v>216.21</c:v>
                </c:pt>
                <c:pt idx="3">
                  <c:v>220.31</c:v>
                </c:pt>
                <c:pt idx="4">
                  <c:v>230.95</c:v>
                </c:pt>
              </c:numCache>
            </c:numRef>
          </c:val>
          <c:smooth val="0"/>
          <c:extLst>
            <c:ext xmlns:c16="http://schemas.microsoft.com/office/drawing/2014/chart" uri="{C3380CC4-5D6E-409C-BE32-E72D297353CC}">
              <c16:uniqueId val="{00000001-BAE9-4BD1-AED0-E78AF7B7DC6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4" zoomScaleNormal="100" workbookViewId="0">
      <selection activeCell="AZ35" sqref="AZ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羽幌町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6796</v>
      </c>
      <c r="AM8" s="51"/>
      <c r="AN8" s="51"/>
      <c r="AO8" s="51"/>
      <c r="AP8" s="51"/>
      <c r="AQ8" s="51"/>
      <c r="AR8" s="51"/>
      <c r="AS8" s="51"/>
      <c r="AT8" s="46">
        <f>データ!T6</f>
        <v>472.65</v>
      </c>
      <c r="AU8" s="46"/>
      <c r="AV8" s="46"/>
      <c r="AW8" s="46"/>
      <c r="AX8" s="46"/>
      <c r="AY8" s="46"/>
      <c r="AZ8" s="46"/>
      <c r="BA8" s="46"/>
      <c r="BB8" s="46">
        <f>データ!U6</f>
        <v>14.38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84.56</v>
      </c>
      <c r="Q10" s="46"/>
      <c r="R10" s="46"/>
      <c r="S10" s="46"/>
      <c r="T10" s="46"/>
      <c r="U10" s="46"/>
      <c r="V10" s="46"/>
      <c r="W10" s="46">
        <f>データ!Q6</f>
        <v>96.26</v>
      </c>
      <c r="X10" s="46"/>
      <c r="Y10" s="46"/>
      <c r="Z10" s="46"/>
      <c r="AA10" s="46"/>
      <c r="AB10" s="46"/>
      <c r="AC10" s="46"/>
      <c r="AD10" s="51">
        <f>データ!R6</f>
        <v>3600</v>
      </c>
      <c r="AE10" s="51"/>
      <c r="AF10" s="51"/>
      <c r="AG10" s="51"/>
      <c r="AH10" s="51"/>
      <c r="AI10" s="51"/>
      <c r="AJ10" s="51"/>
      <c r="AK10" s="2"/>
      <c r="AL10" s="51">
        <f>データ!V6</f>
        <v>5674</v>
      </c>
      <c r="AM10" s="51"/>
      <c r="AN10" s="51"/>
      <c r="AO10" s="51"/>
      <c r="AP10" s="51"/>
      <c r="AQ10" s="51"/>
      <c r="AR10" s="51"/>
      <c r="AS10" s="51"/>
      <c r="AT10" s="46">
        <f>データ!W6</f>
        <v>2.79</v>
      </c>
      <c r="AU10" s="46"/>
      <c r="AV10" s="46"/>
      <c r="AW10" s="46"/>
      <c r="AX10" s="46"/>
      <c r="AY10" s="46"/>
      <c r="AZ10" s="46"/>
      <c r="BA10" s="46"/>
      <c r="BB10" s="46">
        <f>データ!X6</f>
        <v>2033.69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9cxLcLwZFJtXsfUzqRJNc+p/vDOrlwPMv0Up18yB6Sc5nXtIDfEU70HzHoHeiepqtcvzRuJoj7kzkSgnImzItg==" saltValue="714KTWc2QIJ3PFWba01kt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8" t="s">
        <v>54</v>
      </c>
      <c r="I3" s="79"/>
      <c r="J3" s="79"/>
      <c r="K3" s="79"/>
      <c r="L3" s="79"/>
      <c r="M3" s="79"/>
      <c r="N3" s="79"/>
      <c r="O3" s="79"/>
      <c r="P3" s="79"/>
      <c r="Q3" s="79"/>
      <c r="R3" s="79"/>
      <c r="S3" s="79"/>
      <c r="T3" s="79"/>
      <c r="U3" s="79"/>
      <c r="V3" s="79"/>
      <c r="W3" s="79"/>
      <c r="X3" s="80"/>
      <c r="Y3" s="84" t="s">
        <v>55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56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57</v>
      </c>
      <c r="B4" s="30"/>
      <c r="C4" s="30"/>
      <c r="D4" s="30"/>
      <c r="E4" s="30"/>
      <c r="F4" s="30"/>
      <c r="G4" s="30"/>
      <c r="H4" s="81"/>
      <c r="I4" s="82"/>
      <c r="J4" s="82"/>
      <c r="K4" s="82"/>
      <c r="L4" s="82"/>
      <c r="M4" s="82"/>
      <c r="N4" s="82"/>
      <c r="O4" s="82"/>
      <c r="P4" s="82"/>
      <c r="Q4" s="82"/>
      <c r="R4" s="82"/>
      <c r="S4" s="82"/>
      <c r="T4" s="82"/>
      <c r="U4" s="82"/>
      <c r="V4" s="82"/>
      <c r="W4" s="82"/>
      <c r="X4" s="83"/>
      <c r="Y4" s="77" t="s">
        <v>58</v>
      </c>
      <c r="Z4" s="77"/>
      <c r="AA4" s="77"/>
      <c r="AB4" s="77"/>
      <c r="AC4" s="77"/>
      <c r="AD4" s="77"/>
      <c r="AE4" s="77"/>
      <c r="AF4" s="77"/>
      <c r="AG4" s="77"/>
      <c r="AH4" s="77"/>
      <c r="AI4" s="77"/>
      <c r="AJ4" s="77" t="s">
        <v>59</v>
      </c>
      <c r="AK4" s="77"/>
      <c r="AL4" s="77"/>
      <c r="AM4" s="77"/>
      <c r="AN4" s="77"/>
      <c r="AO4" s="77"/>
      <c r="AP4" s="77"/>
      <c r="AQ4" s="77"/>
      <c r="AR4" s="77"/>
      <c r="AS4" s="77"/>
      <c r="AT4" s="77"/>
      <c r="AU4" s="77" t="s">
        <v>60</v>
      </c>
      <c r="AV4" s="77"/>
      <c r="AW4" s="77"/>
      <c r="AX4" s="77"/>
      <c r="AY4" s="77"/>
      <c r="AZ4" s="77"/>
      <c r="BA4" s="77"/>
      <c r="BB4" s="77"/>
      <c r="BC4" s="77"/>
      <c r="BD4" s="77"/>
      <c r="BE4" s="77"/>
      <c r="BF4" s="77" t="s">
        <v>61</v>
      </c>
      <c r="BG4" s="77"/>
      <c r="BH4" s="77"/>
      <c r="BI4" s="77"/>
      <c r="BJ4" s="77"/>
      <c r="BK4" s="77"/>
      <c r="BL4" s="77"/>
      <c r="BM4" s="77"/>
      <c r="BN4" s="77"/>
      <c r="BO4" s="77"/>
      <c r="BP4" s="77"/>
      <c r="BQ4" s="77" t="s">
        <v>62</v>
      </c>
      <c r="BR4" s="77"/>
      <c r="BS4" s="77"/>
      <c r="BT4" s="77"/>
      <c r="BU4" s="77"/>
      <c r="BV4" s="77"/>
      <c r="BW4" s="77"/>
      <c r="BX4" s="77"/>
      <c r="BY4" s="77"/>
      <c r="BZ4" s="77"/>
      <c r="CA4" s="77"/>
      <c r="CB4" s="77" t="s">
        <v>63</v>
      </c>
      <c r="CC4" s="77"/>
      <c r="CD4" s="77"/>
      <c r="CE4" s="77"/>
      <c r="CF4" s="77"/>
      <c r="CG4" s="77"/>
      <c r="CH4" s="77"/>
      <c r="CI4" s="77"/>
      <c r="CJ4" s="77"/>
      <c r="CK4" s="77"/>
      <c r="CL4" s="77"/>
      <c r="CM4" s="77" t="s">
        <v>64</v>
      </c>
      <c r="CN4" s="77"/>
      <c r="CO4" s="77"/>
      <c r="CP4" s="77"/>
      <c r="CQ4" s="77"/>
      <c r="CR4" s="77"/>
      <c r="CS4" s="77"/>
      <c r="CT4" s="77"/>
      <c r="CU4" s="77"/>
      <c r="CV4" s="77"/>
      <c r="CW4" s="77"/>
      <c r="CX4" s="77" t="s">
        <v>65</v>
      </c>
      <c r="CY4" s="77"/>
      <c r="CZ4" s="77"/>
      <c r="DA4" s="77"/>
      <c r="DB4" s="77"/>
      <c r="DC4" s="77"/>
      <c r="DD4" s="77"/>
      <c r="DE4" s="77"/>
      <c r="DF4" s="77"/>
      <c r="DG4" s="77"/>
      <c r="DH4" s="77"/>
      <c r="DI4" s="77" t="s">
        <v>66</v>
      </c>
      <c r="DJ4" s="77"/>
      <c r="DK4" s="77"/>
      <c r="DL4" s="77"/>
      <c r="DM4" s="77"/>
      <c r="DN4" s="77"/>
      <c r="DO4" s="77"/>
      <c r="DP4" s="77"/>
      <c r="DQ4" s="77"/>
      <c r="DR4" s="77"/>
      <c r="DS4" s="77"/>
      <c r="DT4" s="77" t="s">
        <v>67</v>
      </c>
      <c r="DU4" s="77"/>
      <c r="DV4" s="77"/>
      <c r="DW4" s="77"/>
      <c r="DX4" s="77"/>
      <c r="DY4" s="77"/>
      <c r="DZ4" s="77"/>
      <c r="EA4" s="77"/>
      <c r="EB4" s="77"/>
      <c r="EC4" s="77"/>
      <c r="ED4" s="77"/>
      <c r="EE4" s="77" t="s">
        <v>68</v>
      </c>
      <c r="EF4" s="77"/>
      <c r="EG4" s="77"/>
      <c r="EH4" s="77"/>
      <c r="EI4" s="77"/>
      <c r="EJ4" s="77"/>
      <c r="EK4" s="77"/>
      <c r="EL4" s="77"/>
      <c r="EM4" s="77"/>
      <c r="EN4" s="77"/>
      <c r="EO4" s="77"/>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14842</v>
      </c>
      <c r="D6" s="33">
        <f t="shared" si="3"/>
        <v>47</v>
      </c>
      <c r="E6" s="33">
        <f t="shared" si="3"/>
        <v>17</v>
      </c>
      <c r="F6" s="33">
        <f t="shared" si="3"/>
        <v>1</v>
      </c>
      <c r="G6" s="33">
        <f t="shared" si="3"/>
        <v>0</v>
      </c>
      <c r="H6" s="33" t="str">
        <f t="shared" si="3"/>
        <v>北海道　羽幌町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84.56</v>
      </c>
      <c r="Q6" s="34">
        <f t="shared" si="3"/>
        <v>96.26</v>
      </c>
      <c r="R6" s="34">
        <f t="shared" si="3"/>
        <v>3600</v>
      </c>
      <c r="S6" s="34">
        <f t="shared" si="3"/>
        <v>6796</v>
      </c>
      <c r="T6" s="34">
        <f t="shared" si="3"/>
        <v>472.65</v>
      </c>
      <c r="U6" s="34">
        <f t="shared" si="3"/>
        <v>14.38</v>
      </c>
      <c r="V6" s="34">
        <f t="shared" si="3"/>
        <v>5674</v>
      </c>
      <c r="W6" s="34">
        <f t="shared" si="3"/>
        <v>2.79</v>
      </c>
      <c r="X6" s="34">
        <f t="shared" si="3"/>
        <v>2033.69</v>
      </c>
      <c r="Y6" s="35">
        <f>IF(Y7="",NA(),Y7)</f>
        <v>78.930000000000007</v>
      </c>
      <c r="Z6" s="35">
        <f t="shared" ref="Z6:AH6" si="4">IF(Z7="",NA(),Z7)</f>
        <v>84.68</v>
      </c>
      <c r="AA6" s="35">
        <f t="shared" si="4"/>
        <v>85.1</v>
      </c>
      <c r="AB6" s="35">
        <f t="shared" si="4"/>
        <v>85.63</v>
      </c>
      <c r="AC6" s="35">
        <f t="shared" si="4"/>
        <v>88.2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1696.12</v>
      </c>
      <c r="BG6" s="35">
        <f t="shared" ref="BG6:BO6" si="7">IF(BG7="",NA(),BG7)</f>
        <v>1032.4100000000001</v>
      </c>
      <c r="BH6" s="35">
        <f t="shared" si="7"/>
        <v>785.48</v>
      </c>
      <c r="BI6" s="35">
        <f t="shared" si="7"/>
        <v>638.95000000000005</v>
      </c>
      <c r="BJ6" s="35">
        <f t="shared" si="7"/>
        <v>753.47</v>
      </c>
      <c r="BK6" s="35">
        <f t="shared" si="7"/>
        <v>1824.34</v>
      </c>
      <c r="BL6" s="35">
        <f t="shared" si="7"/>
        <v>1604.64</v>
      </c>
      <c r="BM6" s="35">
        <f t="shared" si="7"/>
        <v>1124.26</v>
      </c>
      <c r="BN6" s="35">
        <f t="shared" si="7"/>
        <v>1048.23</v>
      </c>
      <c r="BO6" s="35">
        <f t="shared" si="7"/>
        <v>1130.42</v>
      </c>
      <c r="BP6" s="34" t="str">
        <f>IF(BP7="","",IF(BP7="-","【-】","【"&amp;SUBSTITUTE(TEXT(BP7,"#,##0.00"),"-","△")&amp;"】"))</f>
        <v>【682.51】</v>
      </c>
      <c r="BQ6" s="35">
        <f>IF(BQ7="",NA(),BQ7)</f>
        <v>53.09</v>
      </c>
      <c r="BR6" s="35">
        <f t="shared" ref="BR6:BZ6" si="8">IF(BR7="",NA(),BR7)</f>
        <v>53.29</v>
      </c>
      <c r="BS6" s="35">
        <f t="shared" si="8"/>
        <v>57.65</v>
      </c>
      <c r="BT6" s="35">
        <f t="shared" si="8"/>
        <v>53.21</v>
      </c>
      <c r="BU6" s="35">
        <f t="shared" si="8"/>
        <v>53.26</v>
      </c>
      <c r="BV6" s="35">
        <f t="shared" si="8"/>
        <v>54.16</v>
      </c>
      <c r="BW6" s="35">
        <f t="shared" si="8"/>
        <v>60.01</v>
      </c>
      <c r="BX6" s="35">
        <f t="shared" si="8"/>
        <v>80.58</v>
      </c>
      <c r="BY6" s="35">
        <f t="shared" si="8"/>
        <v>78.92</v>
      </c>
      <c r="BZ6" s="35">
        <f t="shared" si="8"/>
        <v>74.17</v>
      </c>
      <c r="CA6" s="34" t="str">
        <f>IF(CA7="","",IF(CA7="-","【-】","【"&amp;SUBSTITUTE(TEXT(CA7,"#,##0.00"),"-","△")&amp;"】"))</f>
        <v>【100.34】</v>
      </c>
      <c r="CB6" s="35">
        <f>IF(CB7="",NA(),CB7)</f>
        <v>343.31</v>
      </c>
      <c r="CC6" s="35">
        <f t="shared" ref="CC6:CK6" si="9">IF(CC7="",NA(),CC7)</f>
        <v>343.25</v>
      </c>
      <c r="CD6" s="35">
        <f t="shared" si="9"/>
        <v>315.10000000000002</v>
      </c>
      <c r="CE6" s="35">
        <f t="shared" si="9"/>
        <v>345.35</v>
      </c>
      <c r="CF6" s="35">
        <f t="shared" si="9"/>
        <v>344.63</v>
      </c>
      <c r="CG6" s="35">
        <f t="shared" si="9"/>
        <v>307.56</v>
      </c>
      <c r="CH6" s="35">
        <f t="shared" si="9"/>
        <v>277.67</v>
      </c>
      <c r="CI6" s="35">
        <f t="shared" si="9"/>
        <v>216.21</v>
      </c>
      <c r="CJ6" s="35">
        <f t="shared" si="9"/>
        <v>220.31</v>
      </c>
      <c r="CK6" s="35">
        <f t="shared" si="9"/>
        <v>230.95</v>
      </c>
      <c r="CL6" s="34" t="str">
        <f>IF(CL7="","",IF(CL7="-","【-】","【"&amp;SUBSTITUTE(TEXT(CL7,"#,##0.00"),"-","△")&amp;"】"))</f>
        <v>【136.15】</v>
      </c>
      <c r="CM6" s="35">
        <f>IF(CM7="",NA(),CM7)</f>
        <v>54.27</v>
      </c>
      <c r="CN6" s="35">
        <f t="shared" ref="CN6:CV6" si="10">IF(CN7="",NA(),CN7)</f>
        <v>55.73</v>
      </c>
      <c r="CO6" s="35">
        <f t="shared" si="10"/>
        <v>57.59</v>
      </c>
      <c r="CP6" s="35">
        <f t="shared" si="10"/>
        <v>57.59</v>
      </c>
      <c r="CQ6" s="35">
        <f t="shared" si="10"/>
        <v>57.18</v>
      </c>
      <c r="CR6" s="35">
        <f t="shared" si="10"/>
        <v>39.869999999999997</v>
      </c>
      <c r="CS6" s="35">
        <f t="shared" si="10"/>
        <v>41.28</v>
      </c>
      <c r="CT6" s="35">
        <f t="shared" si="10"/>
        <v>50.24</v>
      </c>
      <c r="CU6" s="35">
        <f t="shared" si="10"/>
        <v>49.68</v>
      </c>
      <c r="CV6" s="35">
        <f t="shared" si="10"/>
        <v>49.27</v>
      </c>
      <c r="CW6" s="34" t="str">
        <f>IF(CW7="","",IF(CW7="-","【-】","【"&amp;SUBSTITUTE(TEXT(CW7,"#,##0.00"),"-","△")&amp;"】"))</f>
        <v>【59.64】</v>
      </c>
      <c r="CX6" s="35">
        <f>IF(CX7="",NA(),CX7)</f>
        <v>62.61</v>
      </c>
      <c r="CY6" s="35">
        <f t="shared" ref="CY6:DG6" si="11">IF(CY7="",NA(),CY7)</f>
        <v>64.599999999999994</v>
      </c>
      <c r="CZ6" s="35">
        <f t="shared" si="11"/>
        <v>66.98</v>
      </c>
      <c r="DA6" s="35">
        <f t="shared" si="11"/>
        <v>70.489999999999995</v>
      </c>
      <c r="DB6" s="35">
        <f t="shared" si="11"/>
        <v>72.680000000000007</v>
      </c>
      <c r="DC6" s="35">
        <f t="shared" si="11"/>
        <v>61.37</v>
      </c>
      <c r="DD6" s="35">
        <f t="shared" si="11"/>
        <v>61.3</v>
      </c>
      <c r="DE6" s="35">
        <f t="shared" si="11"/>
        <v>84.17</v>
      </c>
      <c r="DF6" s="35">
        <f t="shared" si="11"/>
        <v>83.35</v>
      </c>
      <c r="DG6" s="35">
        <f t="shared" si="11"/>
        <v>83.16</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0.2</v>
      </c>
      <c r="EK6" s="35">
        <f t="shared" si="14"/>
        <v>0.19</v>
      </c>
      <c r="EL6" s="35">
        <f t="shared" si="14"/>
        <v>0.13</v>
      </c>
      <c r="EM6" s="35">
        <f t="shared" si="14"/>
        <v>0.12</v>
      </c>
      <c r="EN6" s="35">
        <f t="shared" si="14"/>
        <v>0.1</v>
      </c>
      <c r="EO6" s="34" t="str">
        <f>IF(EO7="","",IF(EO7="-","【-】","【"&amp;SUBSTITUTE(TEXT(EO7,"#,##0.00"),"-","△")&amp;"】"))</f>
        <v>【0.22】</v>
      </c>
    </row>
    <row r="7" spans="1:145" s="36" customFormat="1" x14ac:dyDescent="0.15">
      <c r="A7" s="28"/>
      <c r="B7" s="37">
        <v>2019</v>
      </c>
      <c r="C7" s="37">
        <v>14842</v>
      </c>
      <c r="D7" s="37">
        <v>47</v>
      </c>
      <c r="E7" s="37">
        <v>17</v>
      </c>
      <c r="F7" s="37">
        <v>1</v>
      </c>
      <c r="G7" s="37">
        <v>0</v>
      </c>
      <c r="H7" s="37" t="s">
        <v>98</v>
      </c>
      <c r="I7" s="37" t="s">
        <v>99</v>
      </c>
      <c r="J7" s="37" t="s">
        <v>100</v>
      </c>
      <c r="K7" s="37" t="s">
        <v>101</v>
      </c>
      <c r="L7" s="37" t="s">
        <v>102</v>
      </c>
      <c r="M7" s="37" t="s">
        <v>103</v>
      </c>
      <c r="N7" s="38" t="s">
        <v>104</v>
      </c>
      <c r="O7" s="38" t="s">
        <v>105</v>
      </c>
      <c r="P7" s="38">
        <v>84.56</v>
      </c>
      <c r="Q7" s="38">
        <v>96.26</v>
      </c>
      <c r="R7" s="38">
        <v>3600</v>
      </c>
      <c r="S7" s="38">
        <v>6796</v>
      </c>
      <c r="T7" s="38">
        <v>472.65</v>
      </c>
      <c r="U7" s="38">
        <v>14.38</v>
      </c>
      <c r="V7" s="38">
        <v>5674</v>
      </c>
      <c r="W7" s="38">
        <v>2.79</v>
      </c>
      <c r="X7" s="38">
        <v>2033.69</v>
      </c>
      <c r="Y7" s="38">
        <v>78.930000000000007</v>
      </c>
      <c r="Z7" s="38">
        <v>84.68</v>
      </c>
      <c r="AA7" s="38">
        <v>85.1</v>
      </c>
      <c r="AB7" s="38">
        <v>85.63</v>
      </c>
      <c r="AC7" s="38">
        <v>88.2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1696.12</v>
      </c>
      <c r="BG7" s="38">
        <v>1032.4100000000001</v>
      </c>
      <c r="BH7" s="38">
        <v>785.48</v>
      </c>
      <c r="BI7" s="38">
        <v>638.95000000000005</v>
      </c>
      <c r="BJ7" s="38">
        <v>753.47</v>
      </c>
      <c r="BK7" s="38">
        <v>1824.34</v>
      </c>
      <c r="BL7" s="38">
        <v>1604.64</v>
      </c>
      <c r="BM7" s="38">
        <v>1124.26</v>
      </c>
      <c r="BN7" s="38">
        <v>1048.23</v>
      </c>
      <c r="BO7" s="38">
        <v>1130.42</v>
      </c>
      <c r="BP7" s="38">
        <v>682.51</v>
      </c>
      <c r="BQ7" s="38">
        <v>53.09</v>
      </c>
      <c r="BR7" s="38">
        <v>53.29</v>
      </c>
      <c r="BS7" s="38">
        <v>57.65</v>
      </c>
      <c r="BT7" s="38">
        <v>53.21</v>
      </c>
      <c r="BU7" s="38">
        <v>53.26</v>
      </c>
      <c r="BV7" s="38">
        <v>54.16</v>
      </c>
      <c r="BW7" s="38">
        <v>60.01</v>
      </c>
      <c r="BX7" s="38">
        <v>80.58</v>
      </c>
      <c r="BY7" s="38">
        <v>78.92</v>
      </c>
      <c r="BZ7" s="38">
        <v>74.17</v>
      </c>
      <c r="CA7" s="38">
        <v>100.34</v>
      </c>
      <c r="CB7" s="38">
        <v>343.31</v>
      </c>
      <c r="CC7" s="38">
        <v>343.25</v>
      </c>
      <c r="CD7" s="38">
        <v>315.10000000000002</v>
      </c>
      <c r="CE7" s="38">
        <v>345.35</v>
      </c>
      <c r="CF7" s="38">
        <v>344.63</v>
      </c>
      <c r="CG7" s="38">
        <v>307.56</v>
      </c>
      <c r="CH7" s="38">
        <v>277.67</v>
      </c>
      <c r="CI7" s="38">
        <v>216.21</v>
      </c>
      <c r="CJ7" s="38">
        <v>220.31</v>
      </c>
      <c r="CK7" s="38">
        <v>230.95</v>
      </c>
      <c r="CL7" s="38">
        <v>136.15</v>
      </c>
      <c r="CM7" s="38">
        <v>54.27</v>
      </c>
      <c r="CN7" s="38">
        <v>55.73</v>
      </c>
      <c r="CO7" s="38">
        <v>57.59</v>
      </c>
      <c r="CP7" s="38">
        <v>57.59</v>
      </c>
      <c r="CQ7" s="38">
        <v>57.18</v>
      </c>
      <c r="CR7" s="38">
        <v>39.869999999999997</v>
      </c>
      <c r="CS7" s="38">
        <v>41.28</v>
      </c>
      <c r="CT7" s="38">
        <v>50.24</v>
      </c>
      <c r="CU7" s="38">
        <v>49.68</v>
      </c>
      <c r="CV7" s="38">
        <v>49.27</v>
      </c>
      <c r="CW7" s="38">
        <v>59.64</v>
      </c>
      <c r="CX7" s="38">
        <v>62.61</v>
      </c>
      <c r="CY7" s="38">
        <v>64.599999999999994</v>
      </c>
      <c r="CZ7" s="38">
        <v>66.98</v>
      </c>
      <c r="DA7" s="38">
        <v>70.489999999999995</v>
      </c>
      <c r="DB7" s="38">
        <v>72.680000000000007</v>
      </c>
      <c r="DC7" s="38">
        <v>61.37</v>
      </c>
      <c r="DD7" s="38">
        <v>61.3</v>
      </c>
      <c r="DE7" s="38">
        <v>84.17</v>
      </c>
      <c r="DF7" s="38">
        <v>83.35</v>
      </c>
      <c r="DG7" s="38">
        <v>83.16</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0.2</v>
      </c>
      <c r="EK7" s="38">
        <v>0.19</v>
      </c>
      <c r="EL7" s="38">
        <v>0.13</v>
      </c>
      <c r="EM7" s="38">
        <v>0.12</v>
      </c>
      <c r="EN7" s="38">
        <v>0.1</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HB135</cp:lastModifiedBy>
  <cp:lastPrinted>2021-01-25T01:14:31Z</cp:lastPrinted>
  <dcterms:created xsi:type="dcterms:W3CDTF">2020-12-04T02:41:39Z</dcterms:created>
  <dcterms:modified xsi:type="dcterms:W3CDTF">2021-01-25T01:14:36Z</dcterms:modified>
  <cp:category/>
</cp:coreProperties>
</file>