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HB135\Desktop\20260202_085040_Fw [自動無害化]【2月4日(水)〆】公営企業に係る経営比較分析表（令和６年度決算）の分析・公表について\【経営比較分析表】2024_014842_46_010\"/>
    </mc:Choice>
  </mc:AlternateContent>
  <xr:revisionPtr revIDLastSave="0" documentId="13_ncr:1_{6292E19A-B4B0-41CB-8431-75466DC91F1D}" xr6:coauthVersionLast="45" xr6:coauthVersionMax="45" xr10:uidLastSave="{00000000-0000-0000-0000-000000000000}"/>
  <workbookProtection workbookAlgorithmName="SHA-512" workbookHashValue="QjoZmrUF3MZg//nqqydwMCEXkw53dP1KN0SJqFrhB8V+8DAel5CXM+sobMpSWS/tImOGfj47HIBSmRr2Jjv8og==" workbookSaltValue="3wL86eyLTQ8Q3XlLqHsJpA=="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I85" i="4"/>
  <c r="H85" i="4"/>
  <c r="E85" i="4"/>
  <c r="BB10" i="4"/>
  <c r="AT10" i="4"/>
  <c r="AL10" i="4"/>
  <c r="W10" i="4"/>
  <c r="I10" i="4"/>
  <c r="B10" i="4"/>
  <c r="AT8" i="4"/>
  <c r="AD8" i="4"/>
  <c r="P8" i="4"/>
  <c r="B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<sst xmlns="http://schemas.openxmlformats.org/spreadsheetml/2006/main" count="228" uniqueCount="113">
  <si>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</si>
  <si>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</si>
  <si>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</si>
  <si>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</si>
  <si>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</si>
  <si>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</si>
  <si>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</si>
  <si>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</si>
  <si>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</si>
  <si>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</si>
  <si>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</si>
  <si>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</si>
  <si>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</si>
  <si>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</si>
  <si>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</si>
  <si>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</si>
  <si>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</si>
  <si>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</si>
  <si>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</si>
  <si>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</si>
  <si>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</si>
  <si>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</si>
  <si>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</si>
  <si>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</si>
  <si>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</si>
  <si>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</si>
  <si>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</si>
  <si>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</si>
  <si>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</si>
  <si>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</si>
  <si>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</si>
  <si>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</si>
  <si>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</si>
  <si>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</si>
  <si>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</si>
  <si>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</si>
  <si>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</si>
  <si>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</si>
  <si>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</si>
  <si>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</si>
  <si>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</si>
  <si>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</si>
  <si>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</si>
  <si>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</si>
  <si>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</si>
  <si>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</si>
  <si>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</si>
  <si>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</si>
  <si>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</si>
  <si>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</si>
  <si>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</si>
  <si>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</si>
  <si>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</si>
  <si>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</si>
  <si>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</si>
  <si>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</si>
  <si>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</si>
  <si>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</si>
  <si>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</si>
  <si>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</si>
  <si>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</si>
  <si>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</si>
  <si>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</si>
  <si>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</si>
  <si>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</si>
  <si>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</si>
  <si>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</si>
  <si>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</si>
  <si>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</si>
  <si>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</si>
  <si>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</si>
  <si>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</si>
  <si>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</si>
  <si>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</si>
  <si>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</si>
  <si>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</si>
  <si>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</si>
  <si>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</si>
  <si>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</si>
  <si>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</si>
  <si>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</si>
  <si>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</si>
  <si>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</si>
  <si>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</si>
  <si>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</si>
  <si>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</si>
  <si>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</si>
  <si>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</si>
  <si>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</si>
  <si>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</si>
  <si>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</si>
  <si>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</si>
  <si>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</si>
  <si>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羽幌町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</si>
  <si>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</si>
  <si>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</si>
  <si>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</si>
  <si>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</si>
  <si>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</si>
  <si>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</si>
  <si>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</si>
  <si>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</si>
  <si>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</si>
  <si>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</si>
  <si>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</si>
  <si>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</si>
  <si>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</si>
  <si>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</si>
  <si>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</si>
  <si>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</si>
  <si>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経常収支比率については100％を上回り、健全な経営が図られているものの、令和2年度と令和6年度を比較すると15.1％の減少が見られ、経常収支比率が悪化傾向にあります。
　流動比率は平均値を上回る329.34％であり、短期債務に対する支払い能力は高い水準を保っています。
　企業債残高対給水収益比率は、企業債残高が減少傾向にある事から減少していますが、今後、新たな起債借入を予定していることから、本比率を確認しつつ、投資規模や料金水準が適切かどうか分析をしていく必要があります。
　料金回収率は供給単価と給水原価との関係を見るものであり、100％を超える場合は給水に係る費用が全て料金で賄われていることを示していますが、99.11％と100％を下回る状況にあります。
　有収率1㎥あたりの費用を表す給水原価は、依然全国平均を大きく上回っており、高濁度対応により整備された浄水場の減価償却費が影響しているものと思われます。
　施設の稼働が収益につながっているか判断する有収率は、69.34％と前年より0.29％減少しています。
　人口減少や物価上昇により収益が減少する中、支出の圧縮と漏水調査による有収率の回復及び向上に努める必要があります。</t>
    <rPh sb="1" eb="7">
      <t>ケイジョウシュウシヒリツ</t>
    </rPh>
    <rPh sb="17" eb="19">
      <t>ウワマワ</t>
    </rPh>
    <rPh sb="21" eb="23">
      <t>ケンゼン</t>
    </rPh>
    <rPh sb="24" eb="26">
      <t>ケイエイ</t>
    </rPh>
    <rPh sb="27" eb="28">
      <t>ハカ</t>
    </rPh>
    <rPh sb="37" eb="39">
      <t>レイワ</t>
    </rPh>
    <rPh sb="40" eb="42">
      <t>ネンド</t>
    </rPh>
    <rPh sb="43" eb="45">
      <t>レイワ</t>
    </rPh>
    <rPh sb="479" eb="481">
      <t>ゲンショウ</t>
    </rPh>
    <phoneticPr fontId="4"/>
  </si>
  <si>
    <t>　有形固定資産減価償却費率及び管路経年劣化率が共に上昇傾向にあり、法定耐用年数が近い資産が多く、施設の老朽化が進んでいることを示しています。
　今後は、耐用年数を迎えた有形固定資産の更新を進め、有形固定資産減価償却費率及び管路経年劣化率の減少を図る必要があります。</t>
    <rPh sb="1" eb="7">
      <t>ユウケイコテイシサン</t>
    </rPh>
    <rPh sb="63" eb="64">
      <t>シメ</t>
    </rPh>
    <phoneticPr fontId="4"/>
  </si>
  <si>
    <t>　有形固定資産減価償却率が上昇傾向にあり、資産の老朽化が進む中で、物価高騰による資機材や人件費の高騰の影響を受け給水原価が上昇し、料金回収率が100％を下回る結果となっています。
　このため、更なる支出の見直しを進めると共に、漏水調査等の有収率の向上対策を実施することで給水原価の低下を図り、経営の健全性を保つ必要があります。</t>
    <rPh sb="1" eb="7">
      <t>ユウケイコテイシサン</t>
    </rPh>
    <rPh sb="7" eb="12">
      <t>ゲンカショウキャクリツ</t>
    </rPh>
    <rPh sb="13" eb="17">
      <t>ジョウショウケイコウ</t>
    </rPh>
    <rPh sb="21" eb="23">
      <t>シサン</t>
    </rPh>
    <rPh sb="24" eb="27">
      <t>ロウキュウカ</t>
    </rPh>
    <rPh sb="28" eb="29">
      <t>スス</t>
    </rPh>
    <rPh sb="30" eb="31">
      <t>ナカ</t>
    </rPh>
    <rPh sb="33" eb="37">
      <t>ブッカコウトウ</t>
    </rPh>
    <rPh sb="40" eb="43">
      <t>シキザイ</t>
    </rPh>
    <rPh sb="44" eb="47">
      <t>ジンケンヒ</t>
    </rPh>
    <rPh sb="48" eb="50">
      <t>コウトウ</t>
    </rPh>
    <rPh sb="51" eb="53">
      <t>エイキョウ</t>
    </rPh>
    <rPh sb="54" eb="55">
      <t>ウ</t>
    </rPh>
    <rPh sb="56" eb="60">
      <t>キュウスイゲンカ</t>
    </rPh>
    <rPh sb="61" eb="63">
      <t>ジョウショウ</t>
    </rPh>
    <rPh sb="65" eb="70">
      <t>リョウキンカイシュウリツ</t>
    </rPh>
    <rPh sb="76" eb="78">
      <t>シタマワ</t>
    </rPh>
    <rPh sb="79" eb="81">
      <t>ケッカ</t>
    </rPh>
    <rPh sb="96" eb="97">
      <t>サラ</t>
    </rPh>
    <rPh sb="99" eb="101">
      <t>シシュツ</t>
    </rPh>
    <rPh sb="102" eb="104">
      <t>ミナオ</t>
    </rPh>
    <rPh sb="106" eb="107">
      <t>スス</t>
    </rPh>
    <rPh sb="110" eb="111">
      <t>トモ</t>
    </rPh>
    <rPh sb="113" eb="118">
      <t>ロウスイチョウサトウ</t>
    </rPh>
    <rPh sb="119" eb="122">
      <t>ユウシュウリツ</t>
    </rPh>
    <rPh sb="123" eb="127">
      <t>コウジョウタイサク</t>
    </rPh>
    <rPh sb="128" eb="130">
      <t>ジッシ</t>
    </rPh>
    <rPh sb="135" eb="139">
      <t>キュウスイゲンカ</t>
    </rPh>
    <rPh sb="140" eb="142">
      <t>テイカ</t>
    </rPh>
    <rPh sb="143" eb="144">
      <t>ハカ</t>
    </rPh>
    <rPh sb="146" eb="148">
      <t>ケイエイ</t>
    </rPh>
    <rPh sb="149" eb="152">
      <t>ケンゼンセイ</t>
    </rPh>
    <rPh sb="153" eb="154">
      <t>タモツ</t>
    </rPh>
    <rPh sb="155" eb="15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</si>
</sst>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A1-4837-B4AA-FFFD0374467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37A1-4837-B4AA-FFFD0374467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57.45</c:v>
                </c:pt>
                <c:pt idx="1">
                  <c:v>56.45</c:v>
                </c:pt>
                <c:pt idx="2">
                  <c:v>54.9</c:v>
                </c:pt>
                <c:pt idx="3">
                  <c:v>54.34</c:v>
                </c:pt>
                <c:pt idx="4">
                  <c:v>53.1</c:v>
                </c:pt>
              </c:numCache>
            </c:numRef>
          </c:val>
          <c:extLst>
            <c:ext xmlns:c16="http://schemas.microsoft.com/office/drawing/2014/chart" uri="{C3380CC4-5D6E-409C-BE32-E72D297353CC}">
              <c16:uniqueId val="{00000000-8289-4B48-9A89-E4A28617E5D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8289-4B48-9A89-E4A28617E5D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70.17</c:v>
                </c:pt>
                <c:pt idx="1">
                  <c:v>70.63</c:v>
                </c:pt>
                <c:pt idx="2">
                  <c:v>70.27</c:v>
                </c:pt>
                <c:pt idx="3">
                  <c:v>69.63</c:v>
                </c:pt>
                <c:pt idx="4">
                  <c:v>69.34</c:v>
                </c:pt>
              </c:numCache>
            </c:numRef>
          </c:val>
          <c:extLst>
            <c:ext xmlns:c16="http://schemas.microsoft.com/office/drawing/2014/chart" uri="{C3380CC4-5D6E-409C-BE32-E72D297353CC}">
              <c16:uniqueId val="{00000000-FB0A-4A81-B882-5D16856ED87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FB0A-4A81-B882-5D16856ED87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118.2</c:v>
                </c:pt>
                <c:pt idx="1">
                  <c:v>114.36</c:v>
                </c:pt>
                <c:pt idx="2">
                  <c:v>113.02</c:v>
                </c:pt>
                <c:pt idx="3">
                  <c:v>106.53</c:v>
                </c:pt>
                <c:pt idx="4">
                  <c:v>103.1</c:v>
                </c:pt>
              </c:numCache>
            </c:numRef>
          </c:val>
          <c:extLst>
            <c:ext xmlns:c16="http://schemas.microsoft.com/office/drawing/2014/chart" uri="{C3380CC4-5D6E-409C-BE32-E72D297353CC}">
              <c16:uniqueId val="{00000000-B00A-46A2-807A-741ED6497FD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B00A-46A2-807A-741ED6497FD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49.56</c:v>
                </c:pt>
                <c:pt idx="1">
                  <c:v>50.43</c:v>
                </c:pt>
                <c:pt idx="2">
                  <c:v>51.6</c:v>
                </c:pt>
                <c:pt idx="3">
                  <c:v>52.69</c:v>
                </c:pt>
                <c:pt idx="4">
                  <c:v>53.82</c:v>
                </c:pt>
              </c:numCache>
            </c:numRef>
          </c:val>
          <c:extLst>
            <c:ext xmlns:c16="http://schemas.microsoft.com/office/drawing/2014/chart" uri="{C3380CC4-5D6E-409C-BE32-E72D297353CC}">
              <c16:uniqueId val="{00000000-ABE0-4F57-99A8-68439EC8961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ABE0-4F57-99A8-68439EC8961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25.06</c:v>
                </c:pt>
                <c:pt idx="1">
                  <c:v>25.14</c:v>
                </c:pt>
                <c:pt idx="2">
                  <c:v>26.12</c:v>
                </c:pt>
                <c:pt idx="3">
                  <c:v>26.72</c:v>
                </c:pt>
                <c:pt idx="4">
                  <c:v>27.54</c:v>
                </c:pt>
              </c:numCache>
            </c:numRef>
          </c:val>
          <c:extLst>
            <c:ext xmlns:c16="http://schemas.microsoft.com/office/drawing/2014/chart" uri="{C3380CC4-5D6E-409C-BE32-E72D297353CC}">
              <c16:uniqueId val="{00000000-E020-49A4-878E-A413956694E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E020-49A4-878E-A413956694E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53-4DD1-B69F-986756F3EBD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B353-4DD1-B69F-986756F3EBD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389.48</c:v>
                </c:pt>
                <c:pt idx="1">
                  <c:v>357.71</c:v>
                </c:pt>
                <c:pt idx="2">
                  <c:v>330.69</c:v>
                </c:pt>
                <c:pt idx="3">
                  <c:v>341.28</c:v>
                </c:pt>
                <c:pt idx="4">
                  <c:v>329.34</c:v>
                </c:pt>
              </c:numCache>
            </c:numRef>
          </c:val>
          <c:extLst>
            <c:ext xmlns:c16="http://schemas.microsoft.com/office/drawing/2014/chart" uri="{C3380CC4-5D6E-409C-BE32-E72D297353CC}">
              <c16:uniqueId val="{00000000-09F4-41EB-B2A7-1BC8CAFDD9C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09F4-41EB-B2A7-1BC8CAFDD9C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340.21</c:v>
                </c:pt>
                <c:pt idx="1">
                  <c:v>315.44</c:v>
                </c:pt>
                <c:pt idx="2">
                  <c:v>294.47000000000003</c:v>
                </c:pt>
                <c:pt idx="3">
                  <c:v>283.42</c:v>
                </c:pt>
                <c:pt idx="4">
                  <c:v>271.26</c:v>
                </c:pt>
              </c:numCache>
            </c:numRef>
          </c:val>
          <c:extLst>
            <c:ext xmlns:c16="http://schemas.microsoft.com/office/drawing/2014/chart" uri="{C3380CC4-5D6E-409C-BE32-E72D297353CC}">
              <c16:uniqueId val="{00000000-C459-49DC-9407-F9FAD3F61B7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C459-49DC-9407-F9FAD3F61B7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114.86</c:v>
                </c:pt>
                <c:pt idx="1">
                  <c:v>110.68</c:v>
                </c:pt>
                <c:pt idx="2">
                  <c:v>109.3</c:v>
                </c:pt>
                <c:pt idx="3">
                  <c:v>101.09</c:v>
                </c:pt>
                <c:pt idx="4">
                  <c:v>99.11</c:v>
                </c:pt>
              </c:numCache>
            </c:numRef>
          </c:val>
          <c:extLst>
            <c:ext xmlns:c16="http://schemas.microsoft.com/office/drawing/2014/chart" uri="{C3380CC4-5D6E-409C-BE32-E72D297353CC}">
              <c16:uniqueId val="{00000000-C847-4F15-BDBB-D1A47F785EB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C847-4F15-BDBB-D1A47F785EB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271.13</c:v>
                </c:pt>
                <c:pt idx="1">
                  <c:v>281.72000000000003</c:v>
                </c:pt>
                <c:pt idx="2">
                  <c:v>287.08</c:v>
                </c:pt>
                <c:pt idx="3">
                  <c:v>310.86</c:v>
                </c:pt>
                <c:pt idx="4">
                  <c:v>316.77999999999997</c:v>
                </c:pt>
              </c:numCache>
            </c:numRef>
          </c:val>
          <c:extLst>
            <c:ext xmlns:c16="http://schemas.microsoft.com/office/drawing/2014/chart" uri="{C3380CC4-5D6E-409C-BE32-E72D297353CC}">
              <c16:uniqueId val="{00000000-4D36-4034-A847-3C166518354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4D36-4034-A847-3C166518354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20"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北海道　羽幌町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5945</v>
      </c>
      <c r="AM8" s="44"/>
      <c r="AN8" s="44"/>
      <c r="AO8" s="44"/>
      <c r="AP8" s="44"/>
      <c r="AQ8" s="44"/>
      <c r="AR8" s="44"/>
      <c r="AS8" s="44"/>
      <c r="AT8" s="45">
        <f>データ!$S$6</f>
        <v>472.65</v>
      </c>
      <c r="AU8" s="46"/>
      <c r="AV8" s="46"/>
      <c r="AW8" s="46"/>
      <c r="AX8" s="46"/>
      <c r="AY8" s="46"/>
      <c r="AZ8" s="46"/>
      <c r="BA8" s="46"/>
      <c r="BB8" s="47">
        <f>データ!$T$6</f>
        <v>12.58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73.08</v>
      </c>
      <c r="J10" s="46"/>
      <c r="K10" s="46"/>
      <c r="L10" s="46"/>
      <c r="M10" s="46"/>
      <c r="N10" s="46"/>
      <c r="O10" s="80"/>
      <c r="P10" s="47">
        <f>データ!$P$6</f>
        <v>92.71</v>
      </c>
      <c r="Q10" s="47"/>
      <c r="R10" s="47"/>
      <c r="S10" s="47"/>
      <c r="T10" s="47"/>
      <c r="U10" s="47"/>
      <c r="V10" s="47"/>
      <c r="W10" s="44">
        <f>データ!$Q$6</f>
        <v>5850</v>
      </c>
      <c r="X10" s="44"/>
      <c r="Y10" s="44"/>
      <c r="Z10" s="44"/>
      <c r="AA10" s="44"/>
      <c r="AB10" s="44"/>
      <c r="AC10" s="44"/>
      <c r="AD10" s="2"/>
      <c r="AE10" s="2"/>
      <c r="AF10" s="2"/>
      <c r="AG10" s="2"/>
      <c r="AH10" s="2"/>
      <c r="AI10" s="2"/>
      <c r="AJ10" s="2"/>
      <c r="AK10" s="2"/>
      <c r="AL10" s="44">
        <f>データ!$U$6</f>
        <v>5430</v>
      </c>
      <c r="AM10" s="44"/>
      <c r="AN10" s="44"/>
      <c r="AO10" s="44"/>
      <c r="AP10" s="44"/>
      <c r="AQ10" s="44"/>
      <c r="AR10" s="44"/>
      <c r="AS10" s="44"/>
      <c r="AT10" s="45">
        <f>データ!$V$6</f>
        <v>37.39</v>
      </c>
      <c r="AU10" s="46"/>
      <c r="AV10" s="46"/>
      <c r="AW10" s="46"/>
      <c r="AX10" s="46"/>
      <c r="AY10" s="46"/>
      <c r="AZ10" s="46"/>
      <c r="BA10" s="46"/>
      <c r="BB10" s="47">
        <f>データ!$W$6</f>
        <v>145.22999999999999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ZHO5YvLal1KgYDTp3yoFHiHcHgXEw6jE0vN3T5k2ILYyLtTeV6KqkSiy+exk9rqlEmm6zgepjUpCbGF74+CFhg==" saltValue="m74x2rEumiEO6zJd9ri6K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14842</v>
      </c>
      <c r="D6" s="20">
        <f t="shared" si="3"/>
        <v>46</v>
      </c>
      <c r="E6" s="20">
        <f t="shared" si="3"/>
        <v>1</v>
      </c>
      <c r="F6" s="20">
        <f t="shared" si="3"/>
        <v>0</v>
      </c>
      <c r="G6" s="20">
        <f t="shared" si="3"/>
        <v>1</v>
      </c>
      <c r="H6" s="20" t="str">
        <f t="shared" si="3"/>
        <v>北海道　羽幌町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73.08</v>
      </c>
      <c r="P6" s="21">
        <f t="shared" si="3"/>
        <v>92.71</v>
      </c>
      <c r="Q6" s="21">
        <f t="shared" si="3"/>
        <v>5850</v>
      </c>
      <c r="R6" s="21">
        <f t="shared" si="3"/>
        <v>5945</v>
      </c>
      <c r="S6" s="21">
        <f t="shared" si="3"/>
        <v>472.65</v>
      </c>
      <c r="T6" s="21">
        <f t="shared" si="3"/>
        <v>12.58</v>
      </c>
      <c r="U6" s="21">
        <f t="shared" si="3"/>
        <v>5430</v>
      </c>
      <c r="V6" s="21">
        <f t="shared" si="3"/>
        <v>37.39</v>
      </c>
      <c r="W6" s="21">
        <f t="shared" si="3"/>
        <v>145.22999999999999</v>
      </c>
      <c r="X6" s="22">
        <f>IF(X7="",NA(),X7)</f>
        <v>118.2</v>
      </c>
      <c r="Y6" s="22">
        <f t="shared" ref="Y6:AG6" si="4">IF(Y7="",NA(),Y7)</f>
        <v>114.36</v>
      </c>
      <c r="Z6" s="22">
        <f t="shared" si="4"/>
        <v>113.02</v>
      </c>
      <c r="AA6" s="22">
        <f t="shared" si="4"/>
        <v>106.53</v>
      </c>
      <c r="AB6" s="22">
        <f t="shared" si="4"/>
        <v>103.1</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389.48</v>
      </c>
      <c r="AU6" s="22">
        <f t="shared" ref="AU6:BC6" si="6">IF(AU7="",NA(),AU7)</f>
        <v>357.71</v>
      </c>
      <c r="AV6" s="22">
        <f t="shared" si="6"/>
        <v>330.69</v>
      </c>
      <c r="AW6" s="22">
        <f t="shared" si="6"/>
        <v>341.28</v>
      </c>
      <c r="AX6" s="22">
        <f t="shared" si="6"/>
        <v>329.34</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340.21</v>
      </c>
      <c r="BF6" s="22">
        <f t="shared" ref="BF6:BN6" si="7">IF(BF7="",NA(),BF7)</f>
        <v>315.44</v>
      </c>
      <c r="BG6" s="22">
        <f t="shared" si="7"/>
        <v>294.47000000000003</v>
      </c>
      <c r="BH6" s="22">
        <f t="shared" si="7"/>
        <v>283.42</v>
      </c>
      <c r="BI6" s="22">
        <f t="shared" si="7"/>
        <v>271.26</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114.86</v>
      </c>
      <c r="BQ6" s="22">
        <f t="shared" ref="BQ6:BY6" si="8">IF(BQ7="",NA(),BQ7)</f>
        <v>110.68</v>
      </c>
      <c r="BR6" s="22">
        <f t="shared" si="8"/>
        <v>109.3</v>
      </c>
      <c r="BS6" s="22">
        <f t="shared" si="8"/>
        <v>101.09</v>
      </c>
      <c r="BT6" s="22">
        <f t="shared" si="8"/>
        <v>99.11</v>
      </c>
      <c r="BU6" s="22">
        <f t="shared" si="8"/>
        <v>82.78</v>
      </c>
      <c r="BV6" s="22">
        <f t="shared" si="8"/>
        <v>84.82</v>
      </c>
      <c r="BW6" s="22">
        <f t="shared" si="8"/>
        <v>82.29</v>
      </c>
      <c r="BX6" s="22">
        <f t="shared" si="8"/>
        <v>84.16</v>
      </c>
      <c r="BY6" s="22">
        <f t="shared" si="8"/>
        <v>81.45</v>
      </c>
      <c r="BZ6" s="21" t="str">
        <f>IF(BZ7="","",IF(BZ7="-","【-】","【"&amp;SUBSTITUTE(TEXT(BZ7,"#,##0.00"),"-","△")&amp;"】"))</f>
        <v>【97.59】</v>
      </c>
      <c r="CA6" s="22">
        <f>IF(CA7="",NA(),CA7)</f>
        <v>271.13</v>
      </c>
      <c r="CB6" s="22">
        <f t="shared" ref="CB6:CJ6" si="9">IF(CB7="",NA(),CB7)</f>
        <v>281.72000000000003</v>
      </c>
      <c r="CC6" s="22">
        <f t="shared" si="9"/>
        <v>287.08</v>
      </c>
      <c r="CD6" s="22">
        <f t="shared" si="9"/>
        <v>310.86</v>
      </c>
      <c r="CE6" s="22">
        <f t="shared" si="9"/>
        <v>316.77999999999997</v>
      </c>
      <c r="CF6" s="22">
        <f t="shared" si="9"/>
        <v>225.09</v>
      </c>
      <c r="CG6" s="22">
        <f t="shared" si="9"/>
        <v>224.82</v>
      </c>
      <c r="CH6" s="22">
        <f t="shared" si="9"/>
        <v>230.85</v>
      </c>
      <c r="CI6" s="22">
        <f t="shared" si="9"/>
        <v>230.21</v>
      </c>
      <c r="CJ6" s="22">
        <f t="shared" si="9"/>
        <v>240.31</v>
      </c>
      <c r="CK6" s="21" t="str">
        <f>IF(CK7="","",IF(CK7="-","【-】","【"&amp;SUBSTITUTE(TEXT(CK7,"#,##0.00"),"-","△")&amp;"】"))</f>
        <v>【181.66】</v>
      </c>
      <c r="CL6" s="22">
        <f>IF(CL7="",NA(),CL7)</f>
        <v>57.45</v>
      </c>
      <c r="CM6" s="22">
        <f t="shared" ref="CM6:CU6" si="10">IF(CM7="",NA(),CM7)</f>
        <v>56.45</v>
      </c>
      <c r="CN6" s="22">
        <f t="shared" si="10"/>
        <v>54.9</v>
      </c>
      <c r="CO6" s="22">
        <f t="shared" si="10"/>
        <v>54.34</v>
      </c>
      <c r="CP6" s="22">
        <f t="shared" si="10"/>
        <v>53.1</v>
      </c>
      <c r="CQ6" s="22">
        <f t="shared" si="10"/>
        <v>49.38</v>
      </c>
      <c r="CR6" s="22">
        <f t="shared" si="10"/>
        <v>50.09</v>
      </c>
      <c r="CS6" s="22">
        <f t="shared" si="10"/>
        <v>50.1</v>
      </c>
      <c r="CT6" s="22">
        <f t="shared" si="10"/>
        <v>49.76</v>
      </c>
      <c r="CU6" s="22">
        <f t="shared" si="10"/>
        <v>49.74</v>
      </c>
      <c r="CV6" s="21" t="str">
        <f>IF(CV7="","",IF(CV7="-","【-】","【"&amp;SUBSTITUTE(TEXT(CV7,"#,##0.00"),"-","△")&amp;"】"))</f>
        <v>【60.21】</v>
      </c>
      <c r="CW6" s="22">
        <f>IF(CW7="",NA(),CW7)</f>
        <v>70.17</v>
      </c>
      <c r="CX6" s="22">
        <f t="shared" ref="CX6:DF6" si="11">IF(CX7="",NA(),CX7)</f>
        <v>70.63</v>
      </c>
      <c r="CY6" s="22">
        <f t="shared" si="11"/>
        <v>70.27</v>
      </c>
      <c r="CZ6" s="22">
        <f t="shared" si="11"/>
        <v>69.63</v>
      </c>
      <c r="DA6" s="22">
        <f t="shared" si="11"/>
        <v>69.34</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49.56</v>
      </c>
      <c r="DI6" s="22">
        <f t="shared" ref="DI6:DQ6" si="12">IF(DI7="",NA(),DI7)</f>
        <v>50.43</v>
      </c>
      <c r="DJ6" s="22">
        <f t="shared" si="12"/>
        <v>51.6</v>
      </c>
      <c r="DK6" s="22">
        <f t="shared" si="12"/>
        <v>52.69</v>
      </c>
      <c r="DL6" s="22">
        <f t="shared" si="12"/>
        <v>53.82</v>
      </c>
      <c r="DM6" s="22">
        <f t="shared" si="12"/>
        <v>47.5</v>
      </c>
      <c r="DN6" s="22">
        <f t="shared" si="12"/>
        <v>48.41</v>
      </c>
      <c r="DO6" s="22">
        <f t="shared" si="12"/>
        <v>50.02</v>
      </c>
      <c r="DP6" s="22">
        <f t="shared" si="12"/>
        <v>51.38</v>
      </c>
      <c r="DQ6" s="22">
        <f t="shared" si="12"/>
        <v>52.3</v>
      </c>
      <c r="DR6" s="21" t="str">
        <f>IF(DR7="","",IF(DR7="-","【-】","【"&amp;SUBSTITUTE(TEXT(DR7,"#,##0.00"),"-","△")&amp;"】"))</f>
        <v>【52.41】</v>
      </c>
      <c r="DS6" s="22">
        <f>IF(DS7="",NA(),DS7)</f>
        <v>25.06</v>
      </c>
      <c r="DT6" s="22">
        <f t="shared" ref="DT6:EB6" si="13">IF(DT7="",NA(),DT7)</f>
        <v>25.14</v>
      </c>
      <c r="DU6" s="22">
        <f t="shared" si="13"/>
        <v>26.12</v>
      </c>
      <c r="DV6" s="22">
        <f t="shared" si="13"/>
        <v>26.72</v>
      </c>
      <c r="DW6" s="22">
        <f t="shared" si="13"/>
        <v>27.54</v>
      </c>
      <c r="DX6" s="22">
        <f t="shared" si="13"/>
        <v>17.399999999999999</v>
      </c>
      <c r="DY6" s="22">
        <f t="shared" si="13"/>
        <v>18.64</v>
      </c>
      <c r="DZ6" s="22">
        <f t="shared" si="13"/>
        <v>19.510000000000002</v>
      </c>
      <c r="EA6" s="22">
        <f t="shared" si="13"/>
        <v>21.6</v>
      </c>
      <c r="EB6" s="22">
        <f t="shared" si="13"/>
        <v>23.36</v>
      </c>
      <c r="EC6" s="21" t="str">
        <f>IF(EC7="","",IF(EC7="-","【-】","【"&amp;SUBSTITUTE(TEXT(EC7,"#,##0.00"),"-","△")&amp;"】"))</f>
        <v>【26.78】</v>
      </c>
      <c r="ED6" s="21">
        <f>IF(ED7="",NA(),ED7)</f>
        <v>0</v>
      </c>
      <c r="EE6" s="21">
        <f t="shared" ref="EE6:EM6" si="14">IF(EE7="",NA(),EE7)</f>
        <v>0</v>
      </c>
      <c r="EF6" s="21">
        <f t="shared" si="14"/>
        <v>0</v>
      </c>
      <c r="EG6" s="21">
        <f t="shared" si="14"/>
        <v>0</v>
      </c>
      <c r="EH6" s="21">
        <f t="shared" si="14"/>
        <v>0</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14842</v>
      </c>
      <c r="D7" s="24">
        <v>46</v>
      </c>
      <c r="E7" s="24">
        <v>1</v>
      </c>
      <c r="F7" s="24">
        <v>0</v>
      </c>
      <c r="G7" s="24">
        <v>1</v>
      </c>
      <c r="H7" s="24" t="s">
        <v>93</v>
      </c>
      <c r="I7" s="24" t="s">
        <v>94</v>
      </c>
      <c r="J7" s="24" t="s">
        <v>95</v>
      </c>
      <c r="K7" s="24" t="s">
        <v>96</v>
      </c>
      <c r="L7" s="24" t="s">
        <v>97</v>
      </c>
      <c r="M7" s="24" t="s">
        <v>98</v>
      </c>
      <c r="N7" s="25" t="s">
        <v>99</v>
      </c>
      <c r="O7" s="25">
        <v>73.08</v>
      </c>
      <c r="P7" s="25">
        <v>92.71</v>
      </c>
      <c r="Q7" s="25">
        <v>5850</v>
      </c>
      <c r="R7" s="25">
        <v>5945</v>
      </c>
      <c r="S7" s="25">
        <v>472.65</v>
      </c>
      <c r="T7" s="25">
        <v>12.58</v>
      </c>
      <c r="U7" s="25">
        <v>5430</v>
      </c>
      <c r="V7" s="25">
        <v>37.39</v>
      </c>
      <c r="W7" s="25">
        <v>145.22999999999999</v>
      </c>
      <c r="X7" s="25">
        <v>118.2</v>
      </c>
      <c r="Y7" s="25">
        <v>114.36</v>
      </c>
      <c r="Z7" s="25">
        <v>113.02</v>
      </c>
      <c r="AA7" s="25">
        <v>106.53</v>
      </c>
      <c r="AB7" s="25">
        <v>103.1</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389.48</v>
      </c>
      <c r="AU7" s="25">
        <v>357.71</v>
      </c>
      <c r="AV7" s="25">
        <v>330.69</v>
      </c>
      <c r="AW7" s="25">
        <v>341.28</v>
      </c>
      <c r="AX7" s="25">
        <v>329.34</v>
      </c>
      <c r="AY7" s="25">
        <v>305.08</v>
      </c>
      <c r="AZ7" s="25">
        <v>305.33999999999997</v>
      </c>
      <c r="BA7" s="25">
        <v>310.01</v>
      </c>
      <c r="BB7" s="25">
        <v>311.12</v>
      </c>
      <c r="BC7" s="25">
        <v>293.51</v>
      </c>
      <c r="BD7" s="25">
        <v>239.69</v>
      </c>
      <c r="BE7" s="25">
        <v>340.21</v>
      </c>
      <c r="BF7" s="25">
        <v>315.44</v>
      </c>
      <c r="BG7" s="25">
        <v>294.47000000000003</v>
      </c>
      <c r="BH7" s="25">
        <v>283.42</v>
      </c>
      <c r="BI7" s="25">
        <v>271.26</v>
      </c>
      <c r="BJ7" s="25">
        <v>585.59</v>
      </c>
      <c r="BK7" s="25">
        <v>561.34</v>
      </c>
      <c r="BL7" s="25">
        <v>538.33000000000004</v>
      </c>
      <c r="BM7" s="25">
        <v>515.14</v>
      </c>
      <c r="BN7" s="25">
        <v>498.34</v>
      </c>
      <c r="BO7" s="25">
        <v>264.86</v>
      </c>
      <c r="BP7" s="25">
        <v>114.86</v>
      </c>
      <c r="BQ7" s="25">
        <v>110.68</v>
      </c>
      <c r="BR7" s="25">
        <v>109.3</v>
      </c>
      <c r="BS7" s="25">
        <v>101.09</v>
      </c>
      <c r="BT7" s="25">
        <v>99.11</v>
      </c>
      <c r="BU7" s="25">
        <v>82.78</v>
      </c>
      <c r="BV7" s="25">
        <v>84.82</v>
      </c>
      <c r="BW7" s="25">
        <v>82.29</v>
      </c>
      <c r="BX7" s="25">
        <v>84.16</v>
      </c>
      <c r="BY7" s="25">
        <v>81.45</v>
      </c>
      <c r="BZ7" s="25">
        <v>97.59</v>
      </c>
      <c r="CA7" s="25">
        <v>271.13</v>
      </c>
      <c r="CB7" s="25">
        <v>281.72000000000003</v>
      </c>
      <c r="CC7" s="25">
        <v>287.08</v>
      </c>
      <c r="CD7" s="25">
        <v>310.86</v>
      </c>
      <c r="CE7" s="25">
        <v>316.77999999999997</v>
      </c>
      <c r="CF7" s="25">
        <v>225.09</v>
      </c>
      <c r="CG7" s="25">
        <v>224.82</v>
      </c>
      <c r="CH7" s="25">
        <v>230.85</v>
      </c>
      <c r="CI7" s="25">
        <v>230.21</v>
      </c>
      <c r="CJ7" s="25">
        <v>240.31</v>
      </c>
      <c r="CK7" s="25">
        <v>181.66</v>
      </c>
      <c r="CL7" s="25">
        <v>57.45</v>
      </c>
      <c r="CM7" s="25">
        <v>56.45</v>
      </c>
      <c r="CN7" s="25">
        <v>54.9</v>
      </c>
      <c r="CO7" s="25">
        <v>54.34</v>
      </c>
      <c r="CP7" s="25">
        <v>53.1</v>
      </c>
      <c r="CQ7" s="25">
        <v>49.38</v>
      </c>
      <c r="CR7" s="25">
        <v>50.09</v>
      </c>
      <c r="CS7" s="25">
        <v>50.1</v>
      </c>
      <c r="CT7" s="25">
        <v>49.76</v>
      </c>
      <c r="CU7" s="25">
        <v>49.74</v>
      </c>
      <c r="CV7" s="25">
        <v>60.21</v>
      </c>
      <c r="CW7" s="25">
        <v>70.17</v>
      </c>
      <c r="CX7" s="25">
        <v>70.63</v>
      </c>
      <c r="CY7" s="25">
        <v>70.27</v>
      </c>
      <c r="CZ7" s="25">
        <v>69.63</v>
      </c>
      <c r="DA7" s="25">
        <v>69.34</v>
      </c>
      <c r="DB7" s="25">
        <v>78.010000000000005</v>
      </c>
      <c r="DC7" s="25">
        <v>77.599999999999994</v>
      </c>
      <c r="DD7" s="25">
        <v>77.3</v>
      </c>
      <c r="DE7" s="25">
        <v>76.64</v>
      </c>
      <c r="DF7" s="25">
        <v>75.37</v>
      </c>
      <c r="DG7" s="25">
        <v>89.21</v>
      </c>
      <c r="DH7" s="25">
        <v>49.56</v>
      </c>
      <c r="DI7" s="25">
        <v>50.43</v>
      </c>
      <c r="DJ7" s="25">
        <v>51.6</v>
      </c>
      <c r="DK7" s="25">
        <v>52.69</v>
      </c>
      <c r="DL7" s="25">
        <v>53.82</v>
      </c>
      <c r="DM7" s="25">
        <v>47.5</v>
      </c>
      <c r="DN7" s="25">
        <v>48.41</v>
      </c>
      <c r="DO7" s="25">
        <v>50.02</v>
      </c>
      <c r="DP7" s="25">
        <v>51.38</v>
      </c>
      <c r="DQ7" s="25">
        <v>52.3</v>
      </c>
      <c r="DR7" s="25">
        <v>52.41</v>
      </c>
      <c r="DS7" s="25">
        <v>25.06</v>
      </c>
      <c r="DT7" s="25">
        <v>25.14</v>
      </c>
      <c r="DU7" s="25">
        <v>26.12</v>
      </c>
      <c r="DV7" s="25">
        <v>26.72</v>
      </c>
      <c r="DW7" s="25">
        <v>27.54</v>
      </c>
      <c r="DX7" s="25">
        <v>17.399999999999999</v>
      </c>
      <c r="DY7" s="25">
        <v>18.64</v>
      </c>
      <c r="DZ7" s="25">
        <v>19.510000000000002</v>
      </c>
      <c r="EA7" s="25">
        <v>21.6</v>
      </c>
      <c r="EB7" s="25">
        <v>23.36</v>
      </c>
      <c r="EC7" s="25">
        <v>26.78</v>
      </c>
      <c r="ED7" s="25">
        <v>0</v>
      </c>
      <c r="EE7" s="25">
        <v>0</v>
      </c>
      <c r="EF7" s="25">
        <v>0</v>
      </c>
      <c r="EG7" s="25">
        <v>0</v>
      </c>
      <c r="EH7" s="25">
        <v>0</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HB135</cp:lastModifiedBy>
  <cp:lastPrinted>2026-02-06T00:26:35Z</cp:lastPrinted>
  <dcterms:created xsi:type="dcterms:W3CDTF">2025-12-12T09:09:43Z</dcterms:created>
  <dcterms:modified xsi:type="dcterms:W3CDTF">2026-02-06T02:18:58Z</dcterms:modified>
  <cp:category/>
</cp:coreProperties>
</file>