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B135\Desktop\20260202_085040_Fw [自動無害化]【2月4日(水)〆】公営企業に係る経営比較分析表（令和６年度決算）の分析・公表について\【経営比較分析表】2024_014842_47_010\"/>
    </mc:Choice>
  </mc:AlternateContent>
  <xr:revisionPtr revIDLastSave="0" documentId="13_ncr:1_{6793BBB3-BFF6-4FA8-B6E2-F8F94A610174}" xr6:coauthVersionLast="45" xr6:coauthVersionMax="45" xr10:uidLastSave="{00000000-0000-0000-0000-000000000000}"/>
  <workbookProtection workbookAlgorithmName="SHA-512" workbookHashValue="97V8GBy3HiWlGTXlk+s3gJYRplpBgIK8pZ5T9djkK1mXMzJ2Ty6t99L5btQH4JHf/1xkOVnuyNuFRQPSiUH0Gw==" workbookSaltValue="/HrN6brtFbMZe2PsG7GyOw=="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<sst xmlns="http://schemas.openxmlformats.org/spreadsheetml/2006/main" count="233" uniqueCount="117">
  <si>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</si>
  <si>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</si>
  <si>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</si>
  <si>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</si>
  <si>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</si>
  <si>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</si>
  <si>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</si>
  <si>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</si>
  <si>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</si>
  <si>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</si>
  <si>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</si>
  <si>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</si>
  <si>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</si>
  <si>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</si>
  <si>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</si>
  <si>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</si>
  <si>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</si>
  <si>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</si>
  <si>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</si>
  <si>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</si>
  <si>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</si>
  <si>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</si>
  <si>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</si>
  <si>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</si>
  <si>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</si>
  <si>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</si>
  <si>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</si>
  <si>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</si>
  <si>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</si>
  <si>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</si>
  <si>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</si>
  <si>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</si>
  <si>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</si>
  <si>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</si>
  <si>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</si>
  <si>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</si>
  <si>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</si>
  <si>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</si>
  <si>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</si>
  <si>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</si>
  <si>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</si>
  <si>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</si>
  <si>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</si>
  <si>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</si>
  <si>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</si>
  <si>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</si>
  <si>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</si>
  <si>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</si>
  <si>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</si>
  <si>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</si>
  <si>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</si>
  <si>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</si>
  <si>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</si>
  <si>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</si>
  <si>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</si>
  <si>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</si>
  <si>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</si>
  <si>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</si>
  <si>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</si>
  <si>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</si>
  <si>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</si>
  <si>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</si>
  <si>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</si>
  <si>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</si>
  <si>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</si>
  <si>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</si>
  <si>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</si>
  <si>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</si>
  <si>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</si>
  <si>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</si>
  <si>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</si>
  <si>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</si>
  <si>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</si>
  <si>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</si>
  <si>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</si>
  <si>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</si>
  <si>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</si>
  <si>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</si>
  <si>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</si>
  <si>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</si>
  <si>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</si>
  <si>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</si>
  <si>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</si>
  <si>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</si>
  <si>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</si>
  <si>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</si>
  <si>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</si>
  <si>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</si>
  <si>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</si>
  <si>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</si>
  <si>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</si>
  <si>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</si>
  <si>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</si>
  <si>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</si>
  <si>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</si>
  <si>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</si>
  <si>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羽幌町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</si>
  <si>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</si>
  <si>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</si>
  <si>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</si>
  <si>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</si>
  <si>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</si>
  <si>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</si>
  <si>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</si>
  <si>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</si>
  <si>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</si>
  <si>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</si>
  <si>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</si>
  <si>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</si>
  <si>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</si>
  <si>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</si>
  <si>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</si>
  <si>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</si>
  <si>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</si>
  <si>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近年は管路の大規模な更新は実施していませんが、今後老朽化する管路については、計画的な更新が必要です。</t>
    <rPh sb="1" eb="3">
      <t>キンネン</t>
    </rPh>
    <rPh sb="4" eb="6">
      <t>カンロ</t>
    </rPh>
    <rPh sb="7" eb="10">
      <t>ダイキボ</t>
    </rPh>
    <rPh sb="11" eb="13">
      <t>コウシン</t>
    </rPh>
    <rPh sb="14" eb="16">
      <t>ジッシ</t>
    </rPh>
    <rPh sb="24" eb="29">
      <t>コンゴロウキュウカ</t>
    </rPh>
    <rPh sb="31" eb="33">
      <t>カンロ</t>
    </rPh>
    <rPh sb="39" eb="42">
      <t>ケイカクテキ</t>
    </rPh>
    <rPh sb="43" eb="45">
      <t>コウシン</t>
    </rPh>
    <rPh sb="46" eb="48">
      <t>ヒツヨウ</t>
    </rPh>
    <phoneticPr fontId="4"/>
  </si>
  <si>
    <t>　人口の減少等により給水収益の増加は見込めない状況にあることから、今後も一般会計からの繰入金に頼らざるを得ない経営状況ですが、更なる支出の削減に努めると共に、漏水調査等の対策を実施することで有収率の向上に努めていきたい。</t>
    <rPh sb="1" eb="3">
      <t>ジンコウ</t>
    </rPh>
    <rPh sb="4" eb="7">
      <t>ゲンショウトウ</t>
    </rPh>
    <rPh sb="10" eb="12">
      <t>キュウスイ</t>
    </rPh>
    <rPh sb="12" eb="14">
      <t>シュウエキ</t>
    </rPh>
    <rPh sb="15" eb="17">
      <t>ゾウカ</t>
    </rPh>
    <rPh sb="18" eb="20">
      <t>ミコ</t>
    </rPh>
    <rPh sb="23" eb="25">
      <t>ジョウキョウ</t>
    </rPh>
    <rPh sb="33" eb="35">
      <t>コンゴ</t>
    </rPh>
    <rPh sb="36" eb="40">
      <t>イッパンカイケイ</t>
    </rPh>
    <rPh sb="43" eb="46">
      <t>クリイレキン</t>
    </rPh>
    <rPh sb="47" eb="48">
      <t>タヨ</t>
    </rPh>
    <rPh sb="52" eb="53">
      <t>エ</t>
    </rPh>
    <rPh sb="55" eb="59">
      <t>ケイエイジョウキョウ</t>
    </rPh>
    <rPh sb="63" eb="64">
      <t>サラ</t>
    </rPh>
    <rPh sb="66" eb="68">
      <t>シシュツ</t>
    </rPh>
    <rPh sb="69" eb="71">
      <t>サクゲン</t>
    </rPh>
    <rPh sb="72" eb="73">
      <t>ツト</t>
    </rPh>
    <rPh sb="76" eb="77">
      <t>トモ</t>
    </rPh>
    <rPh sb="79" eb="84">
      <t>ロウスイチョウサトウ</t>
    </rPh>
    <rPh sb="85" eb="87">
      <t>タイサク</t>
    </rPh>
    <rPh sb="88" eb="90">
      <t>ジッシ</t>
    </rPh>
    <rPh sb="95" eb="98">
      <t>ユウシュウリツ</t>
    </rPh>
    <rPh sb="99" eb="101">
      <t>コウジョウ</t>
    </rPh>
    <rPh sb="102" eb="103">
      <t>ツト</t>
    </rPh>
    <phoneticPr fontId="4"/>
  </si>
  <si>
    <t>　令和6年度の収益的収支比率は91.40%で、令和5年度と比較して4.68％増加しています。これは、近年において建設改良工事が減少していることに原因があります。
　企業債残高対給水収益比率は、新たな起債借入れを行っていないことから起債残高が減少しているため、令和6年度は151.32％と、令和5年度比較して13.31％減少しています。
　令和6年度の料金回収率は39.44％と令和5年度より1.53％増加しています。これは、漏水調査による修繕により有収率が向上したこと等によるものですが、収益の多くを一般会計からの繰入金に頼っている状況に変化はありません。
　有収水量1㎥当たりの費用を表す給水原価は、令和5年度と比較して15.59円減少していますが、離島という特殊事情もあり、平均値を大きく上回っています。
　施設利用率は27.34％と平均値を大きく下回っていますが、これは離島という特殊事情から施設能力に余裕を持たせていることが原因です。
　有収率については、分母となる配水総量が少ないため微細な漏水の影響を受けやすい特徴がありますが、近年の漏水調査の継続による修繕の結果、令和6年度は57.97％と令和5年度より0.86％増加しています。</t>
    <rPh sb="1" eb="3">
      <t>レイワ</t>
    </rPh>
    <rPh sb="4" eb="6">
      <t>ネンド</t>
    </rPh>
    <rPh sb="7" eb="10">
      <t>シュウエキテキ</t>
    </rPh>
    <rPh sb="10" eb="14">
      <t>シュウシヒリツ</t>
    </rPh>
    <rPh sb="23" eb="25">
      <t>レイワ</t>
    </rPh>
    <rPh sb="26" eb="28">
      <t>ネンド</t>
    </rPh>
    <rPh sb="29" eb="31">
      <t>ヒカク</t>
    </rPh>
    <rPh sb="38" eb="40">
      <t>ゾウカ</t>
    </rPh>
    <rPh sb="50" eb="52">
      <t>キンネン</t>
    </rPh>
    <rPh sb="56" eb="62">
      <t>ケンセツカイリョウコウジ</t>
    </rPh>
    <rPh sb="63" eb="65">
      <t>ゲンショウ</t>
    </rPh>
    <rPh sb="72" eb="74">
      <t>ゲンイン</t>
    </rPh>
    <rPh sb="82" eb="85">
      <t>キギョウサイ</t>
    </rPh>
    <rPh sb="85" eb="87">
      <t>ザンダカ</t>
    </rPh>
    <rPh sb="87" eb="88">
      <t>タイ</t>
    </rPh>
    <rPh sb="88" eb="90">
      <t>キュウスイ</t>
    </rPh>
    <rPh sb="90" eb="92">
      <t>シュウエキ</t>
    </rPh>
    <rPh sb="92" eb="94">
      <t>ヒリツ</t>
    </rPh>
    <rPh sb="96" eb="97">
      <t>アラ</t>
    </rPh>
    <rPh sb="99" eb="101">
      <t>キサイ</t>
    </rPh>
    <rPh sb="101" eb="103">
      <t>カリイ</t>
    </rPh>
    <rPh sb="105" eb="106">
      <t>オコナ</t>
    </rPh>
    <rPh sb="115" eb="119">
      <t>キサイザンダカ</t>
    </rPh>
    <rPh sb="120" eb="122">
      <t>ゲンショウ</t>
    </rPh>
    <rPh sb="129" eb="131">
      <t>レイワ</t>
    </rPh>
    <rPh sb="132" eb="134">
      <t>ネンド</t>
    </rPh>
    <rPh sb="144" eb="146">
      <t>レイワ</t>
    </rPh>
    <rPh sb="147" eb="149">
      <t>ネンド</t>
    </rPh>
    <rPh sb="149" eb="151">
      <t>ヒカク</t>
    </rPh>
    <rPh sb="159" eb="161">
      <t>ゲンショウ</t>
    </rPh>
    <rPh sb="169" eb="171">
      <t>レイワ</t>
    </rPh>
    <rPh sb="172" eb="174">
      <t>ネンド</t>
    </rPh>
    <rPh sb="175" eb="180">
      <t>リョウキンカイシュウリツ</t>
    </rPh>
    <rPh sb="188" eb="190">
      <t>レイワ</t>
    </rPh>
    <rPh sb="191" eb="193">
      <t>ネンド</t>
    </rPh>
    <rPh sb="200" eb="202">
      <t>ゾウカ</t>
    </rPh>
    <rPh sb="212" eb="216">
      <t>ロウスイチョウサ</t>
    </rPh>
    <rPh sb="224" eb="227">
      <t>ユウシュウリツ</t>
    </rPh>
    <rPh sb="228" eb="230">
      <t>コウジョウ</t>
    </rPh>
    <rPh sb="234" eb="235">
      <t>トウ</t>
    </rPh>
    <rPh sb="244" eb="246">
      <t>シュウエキ</t>
    </rPh>
    <rPh sb="247" eb="248">
      <t>オオ</t>
    </rPh>
    <rPh sb="250" eb="254">
      <t>イッパンカイケイ</t>
    </rPh>
    <rPh sb="257" eb="260">
      <t>クリイレキン</t>
    </rPh>
    <rPh sb="261" eb="262">
      <t>タヨ</t>
    </rPh>
    <rPh sb="266" eb="268">
      <t>ジョウキョウ</t>
    </rPh>
    <rPh sb="269" eb="271">
      <t>ヘンカ</t>
    </rPh>
    <rPh sb="280" eb="284">
      <t>ユウシュウスイリョウ</t>
    </rPh>
    <rPh sb="286" eb="287">
      <t>ア</t>
    </rPh>
    <rPh sb="290" eb="292">
      <t>ヒヨウ</t>
    </rPh>
    <rPh sb="293" eb="294">
      <t>アラワ</t>
    </rPh>
    <rPh sb="295" eb="299">
      <t>キュウスイゲンカ</t>
    </rPh>
    <rPh sb="301" eb="303">
      <t>レイワ</t>
    </rPh>
    <rPh sb="304" eb="306">
      <t>ネンド</t>
    </rPh>
    <rPh sb="307" eb="309">
      <t>ヒカク</t>
    </rPh>
    <rPh sb="316" eb="317">
      <t>エン</t>
    </rPh>
    <rPh sb="317" eb="319">
      <t>ゲンショウ</t>
    </rPh>
    <rPh sb="326" eb="328">
      <t>リトウ</t>
    </rPh>
    <rPh sb="331" eb="335">
      <t>トクシュジジョウ</t>
    </rPh>
    <rPh sb="339" eb="342">
      <t>ヘイキンチ</t>
    </rPh>
    <rPh sb="343" eb="344">
      <t>オオ</t>
    </rPh>
    <rPh sb="346" eb="348">
      <t>ウワマワ</t>
    </rPh>
    <rPh sb="356" eb="361">
      <t>シセツリヨウリツ</t>
    </rPh>
    <rPh sb="369" eb="372">
      <t>ヘイキンチ</t>
    </rPh>
    <rPh sb="373" eb="374">
      <t>オオ</t>
    </rPh>
    <rPh sb="376" eb="378">
      <t>シタマワ</t>
    </rPh>
    <rPh sb="388" eb="390">
      <t>リトウ</t>
    </rPh>
    <rPh sb="393" eb="397">
      <t>トクシュジジョウ</t>
    </rPh>
    <rPh sb="399" eb="403">
      <t>シセツノウリョク</t>
    </rPh>
    <rPh sb="404" eb="406">
      <t>ヨユウ</t>
    </rPh>
    <rPh sb="407" eb="408">
      <t>モ</t>
    </rPh>
    <rPh sb="416" eb="418">
      <t>ゲンイン</t>
    </rPh>
    <rPh sb="423" eb="426">
      <t>ユウシュウリツ</t>
    </rPh>
    <rPh sb="432" eb="434">
      <t>ブンボ</t>
    </rPh>
    <rPh sb="437" eb="441">
      <t>ハイスイソウリョウ</t>
    </rPh>
    <rPh sb="442" eb="443">
      <t>スク</t>
    </rPh>
    <rPh sb="447" eb="449">
      <t>ビサイ</t>
    </rPh>
    <rPh sb="450" eb="452">
      <t>ロウスイ</t>
    </rPh>
    <rPh sb="453" eb="455">
      <t>エイキョウ</t>
    </rPh>
    <rPh sb="456" eb="457">
      <t>ウ</t>
    </rPh>
    <rPh sb="461" eb="463">
      <t>トクチョウ</t>
    </rPh>
    <rPh sb="470" eb="472">
      <t>キンネン</t>
    </rPh>
    <rPh sb="473" eb="477">
      <t>ロウスイチョウサ</t>
    </rPh>
    <rPh sb="478" eb="480">
      <t>ケイゾク</t>
    </rPh>
    <rPh sb="483" eb="485">
      <t>シュウゼン</t>
    </rPh>
    <rPh sb="486" eb="488">
      <t>ケッカ</t>
    </rPh>
    <rPh sb="489" eb="491">
      <t>レイワ</t>
    </rPh>
    <rPh sb="492" eb="494">
      <t>ネンド</t>
    </rPh>
    <rPh sb="502" eb="504">
      <t>レイワ</t>
    </rPh>
    <rPh sb="505" eb="507">
      <t>ネンド</t>
    </rPh>
    <rPh sb="514" eb="51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</si>
</sst>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20-45D1-B4A2-A56908125C3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F920-45D1-B4A2-A56908125C3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31.37</c:v>
                </c:pt>
                <c:pt idx="1">
                  <c:v>33.51</c:v>
                </c:pt>
                <c:pt idx="2">
                  <c:v>34.93</c:v>
                </c:pt>
                <c:pt idx="3">
                  <c:v>29.93</c:v>
                </c:pt>
                <c:pt idx="4">
                  <c:v>27.34</c:v>
                </c:pt>
              </c:numCache>
            </c:numRef>
          </c:val>
          <c:extLst>
            <c:ext xmlns:c16="http://schemas.microsoft.com/office/drawing/2014/chart" uri="{C3380CC4-5D6E-409C-BE32-E72D297353CC}">
              <c16:uniqueId val="{00000000-19F3-4076-953F-CA568C0EC31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19F3-4076-953F-CA568C0EC31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53.58</c:v>
                </c:pt>
                <c:pt idx="1">
                  <c:v>50.64</c:v>
                </c:pt>
                <c:pt idx="2">
                  <c:v>49.01</c:v>
                </c:pt>
                <c:pt idx="3">
                  <c:v>57.11</c:v>
                </c:pt>
                <c:pt idx="4">
                  <c:v>57.97</c:v>
                </c:pt>
              </c:numCache>
            </c:numRef>
          </c:val>
          <c:extLst>
            <c:ext xmlns:c16="http://schemas.microsoft.com/office/drawing/2014/chart" uri="{C3380CC4-5D6E-409C-BE32-E72D297353CC}">
              <c16:uniqueId val="{00000000-104D-429D-A011-065D60524D2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104D-429D-A011-065D60524D2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82.15</c:v>
                </c:pt>
                <c:pt idx="1">
                  <c:v>86.64</c:v>
                </c:pt>
                <c:pt idx="2">
                  <c:v>84.22</c:v>
                </c:pt>
                <c:pt idx="3">
                  <c:v>86.72</c:v>
                </c:pt>
                <c:pt idx="4">
                  <c:v>91.4</c:v>
                </c:pt>
              </c:numCache>
            </c:numRef>
          </c:val>
          <c:extLst>
            <c:ext xmlns:c16="http://schemas.microsoft.com/office/drawing/2014/chart" uri="{C3380CC4-5D6E-409C-BE32-E72D297353CC}">
              <c16:uniqueId val="{00000000-285D-4ACB-8814-31D1301FD17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285D-4ACB-8814-31D1301FD17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59-4D47-AD63-F42CCD83BD8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59-4D47-AD63-F42CCD83BD8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70-4410-9C06-B565B95BCBD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70-4410-9C06-B565B95BCBD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37-4B6E-8941-D640A6DD36C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37-4B6E-8941-D640A6DD36C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4C-4DE3-9E03-EEC2B7B7A1D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4C-4DE3-9E03-EEC2B7B7A1D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292.25</c:v>
                </c:pt>
                <c:pt idx="1">
                  <c:v>250.11</c:v>
                </c:pt>
                <c:pt idx="2">
                  <c:v>204.51</c:v>
                </c:pt>
                <c:pt idx="3">
                  <c:v>164.63</c:v>
                </c:pt>
                <c:pt idx="4">
                  <c:v>151.32</c:v>
                </c:pt>
              </c:numCache>
            </c:numRef>
          </c:val>
          <c:extLst>
            <c:ext xmlns:c16="http://schemas.microsoft.com/office/drawing/2014/chart" uri="{C3380CC4-5D6E-409C-BE32-E72D297353CC}">
              <c16:uniqueId val="{00000000-5126-45A0-AF41-0CA037021AB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5126-45A0-AF41-0CA037021AB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44.25</c:v>
                </c:pt>
                <c:pt idx="1">
                  <c:v>33.85</c:v>
                </c:pt>
                <c:pt idx="2">
                  <c:v>38.54</c:v>
                </c:pt>
                <c:pt idx="3">
                  <c:v>37.909999999999997</c:v>
                </c:pt>
                <c:pt idx="4">
                  <c:v>39.44</c:v>
                </c:pt>
              </c:numCache>
            </c:numRef>
          </c:val>
          <c:extLst>
            <c:ext xmlns:c16="http://schemas.microsoft.com/office/drawing/2014/chart" uri="{C3380CC4-5D6E-409C-BE32-E72D297353CC}">
              <c16:uniqueId val="{00000000-F544-461B-9064-64C61E73FB2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F544-461B-9064-64C61E73FB2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1075.8399999999999</c:v>
                </c:pt>
                <c:pt idx="1">
                  <c:v>1401.21</c:v>
                </c:pt>
                <c:pt idx="2">
                  <c:v>1245.3499999999999</c:v>
                </c:pt>
                <c:pt idx="3">
                  <c:v>1251.0899999999999</c:v>
                </c:pt>
                <c:pt idx="4">
                  <c:v>1235.5</c:v>
                </c:pt>
              </c:numCache>
            </c:numRef>
          </c:val>
          <c:extLst>
            <c:ext xmlns:c16="http://schemas.microsoft.com/office/drawing/2014/chart" uri="{C3380CC4-5D6E-409C-BE32-E72D297353CC}">
              <c16:uniqueId val="{00000000-B77A-4583-BE27-309F8156430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B77A-4583-BE27-309F8156430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北海道　羽幌町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5945</v>
      </c>
      <c r="AM8" s="36"/>
      <c r="AN8" s="36"/>
      <c r="AO8" s="36"/>
      <c r="AP8" s="36"/>
      <c r="AQ8" s="36"/>
      <c r="AR8" s="36"/>
      <c r="AS8" s="36"/>
      <c r="AT8" s="37">
        <f>データ!$S$6</f>
        <v>472.65</v>
      </c>
      <c r="AU8" s="37"/>
      <c r="AV8" s="37"/>
      <c r="AW8" s="37"/>
      <c r="AX8" s="37"/>
      <c r="AY8" s="37"/>
      <c r="AZ8" s="37"/>
      <c r="BA8" s="37"/>
      <c r="BB8" s="37">
        <f>データ!$T$6</f>
        <v>12.58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6.47</v>
      </c>
      <c r="Q10" s="37"/>
      <c r="R10" s="37"/>
      <c r="S10" s="37"/>
      <c r="T10" s="37"/>
      <c r="U10" s="37"/>
      <c r="V10" s="37"/>
      <c r="W10" s="36">
        <f>データ!$Q$6</f>
        <v>6650</v>
      </c>
      <c r="X10" s="36"/>
      <c r="Y10" s="36"/>
      <c r="Z10" s="36"/>
      <c r="AA10" s="36"/>
      <c r="AB10" s="36"/>
      <c r="AC10" s="36"/>
      <c r="AD10" s="2"/>
      <c r="AE10" s="2"/>
      <c r="AF10" s="2"/>
      <c r="AG10" s="2"/>
      <c r="AH10" s="2"/>
      <c r="AI10" s="2"/>
      <c r="AJ10" s="2"/>
      <c r="AK10" s="2"/>
      <c r="AL10" s="36">
        <f>データ!$U$6</f>
        <v>379</v>
      </c>
      <c r="AM10" s="36"/>
      <c r="AN10" s="36"/>
      <c r="AO10" s="36"/>
      <c r="AP10" s="36"/>
      <c r="AQ10" s="36"/>
      <c r="AR10" s="36"/>
      <c r="AS10" s="36"/>
      <c r="AT10" s="37">
        <f>データ!$V$6</f>
        <v>0.34</v>
      </c>
      <c r="AU10" s="37"/>
      <c r="AV10" s="37"/>
      <c r="AW10" s="37"/>
      <c r="AX10" s="37"/>
      <c r="AY10" s="37"/>
      <c r="AZ10" s="37"/>
      <c r="BA10" s="37"/>
      <c r="BB10" s="37">
        <f>データ!$W$6</f>
        <v>1114.71</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116</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42</v>
      </c>
      <c r="H85" s="13" t="str">
        <f>データ!BO6</f>
        <v>【544.02】</v>
      </c>
      <c r="I85" s="13" t="str">
        <f>データ!BZ6</f>
        <v>【55.67】</v>
      </c>
      <c r="J85" s="13" t="str">
        <f>データ!CK6</f>
        <v>【261.48】</v>
      </c>
      <c r="K85" s="13" t="str">
        <f>データ!CV6</f>
        <v>【44.68】</v>
      </c>
      <c r="L85" s="13" t="str">
        <f>データ!DG6</f>
        <v>【71.10】</v>
      </c>
      <c r="M85" s="13" t="s">
        <v>41</v>
      </c>
      <c r="N85" s="13" t="s">
        <v>41</v>
      </c>
      <c r="O85" s="13" t="str">
        <f>データ!EN6</f>
        <v>【0.18】</v>
      </c>
    </row>
  </sheetData>
  <sheetProtection algorithmName="SHA-512" hashValue="5+5mzOVbKxgMz61RKn0dNzcJ5NSc+qd/PLb/VK6kcMDYqvpAklE6hgcT8U87ayTd+3FHnsCy0JqFYxufxFdhQA==" saltValue="+6OMZbqX4xA+ZsinE3zm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2024</v>
      </c>
      <c r="C6" s="20">
        <f t="shared" ref="C6:W6" si="3">C7</f>
        <v>14842</v>
      </c>
      <c r="D6" s="20">
        <f t="shared" si="3"/>
        <v>47</v>
      </c>
      <c r="E6" s="20">
        <f t="shared" si="3"/>
        <v>1</v>
      </c>
      <c r="F6" s="20">
        <f t="shared" si="3"/>
        <v>0</v>
      </c>
      <c r="G6" s="20">
        <f t="shared" si="3"/>
        <v>0</v>
      </c>
      <c r="H6" s="20" t="str">
        <f t="shared" si="3"/>
        <v>北海道　羽幌町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6.47</v>
      </c>
      <c r="Q6" s="21">
        <f t="shared" si="3"/>
        <v>6650</v>
      </c>
      <c r="R6" s="21">
        <f t="shared" si="3"/>
        <v>5945</v>
      </c>
      <c r="S6" s="21">
        <f t="shared" si="3"/>
        <v>472.65</v>
      </c>
      <c r="T6" s="21">
        <f t="shared" si="3"/>
        <v>12.58</v>
      </c>
      <c r="U6" s="21">
        <f t="shared" si="3"/>
        <v>379</v>
      </c>
      <c r="V6" s="21">
        <f t="shared" si="3"/>
        <v>0.34</v>
      </c>
      <c r="W6" s="21">
        <f t="shared" si="3"/>
        <v>1114.71</v>
      </c>
      <c r="X6" s="22">
        <f>IF(X7="",NA(),X7)</f>
        <v>82.15</v>
      </c>
      <c r="Y6" s="22">
        <f t="shared" ref="Y6:AG6" si="4">IF(Y7="",NA(),Y7)</f>
        <v>86.64</v>
      </c>
      <c r="Z6" s="22">
        <f t="shared" si="4"/>
        <v>84.22</v>
      </c>
      <c r="AA6" s="22">
        <f t="shared" si="4"/>
        <v>86.72</v>
      </c>
      <c r="AB6" s="22">
        <f t="shared" si="4"/>
        <v>91.4</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292.25</v>
      </c>
      <c r="BF6" s="22">
        <f t="shared" ref="BF6:BN6" si="7">IF(BF7="",NA(),BF7)</f>
        <v>250.11</v>
      </c>
      <c r="BG6" s="22">
        <f t="shared" si="7"/>
        <v>204.51</v>
      </c>
      <c r="BH6" s="22">
        <f t="shared" si="7"/>
        <v>164.63</v>
      </c>
      <c r="BI6" s="22">
        <f t="shared" si="7"/>
        <v>151.32</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44.25</v>
      </c>
      <c r="BQ6" s="22">
        <f t="shared" ref="BQ6:BY6" si="8">IF(BQ7="",NA(),BQ7)</f>
        <v>33.85</v>
      </c>
      <c r="BR6" s="22">
        <f t="shared" si="8"/>
        <v>38.54</v>
      </c>
      <c r="BS6" s="22">
        <f t="shared" si="8"/>
        <v>37.909999999999997</v>
      </c>
      <c r="BT6" s="22">
        <f t="shared" si="8"/>
        <v>39.44</v>
      </c>
      <c r="BU6" s="22">
        <f t="shared" si="8"/>
        <v>41.84</v>
      </c>
      <c r="BV6" s="22">
        <f t="shared" si="8"/>
        <v>41.44</v>
      </c>
      <c r="BW6" s="22">
        <f t="shared" si="8"/>
        <v>37.65</v>
      </c>
      <c r="BX6" s="22">
        <f t="shared" si="8"/>
        <v>37.31</v>
      </c>
      <c r="BY6" s="22">
        <f t="shared" si="8"/>
        <v>50.3</v>
      </c>
      <c r="BZ6" s="21" t="str">
        <f>IF(BZ7="","",IF(BZ7="-","【-】","【"&amp;SUBSTITUTE(TEXT(BZ7,"#,##0.00"),"-","△")&amp;"】"))</f>
        <v>【55.67】</v>
      </c>
      <c r="CA6" s="22">
        <f>IF(CA7="",NA(),CA7)</f>
        <v>1075.8399999999999</v>
      </c>
      <c r="CB6" s="22">
        <f t="shared" ref="CB6:CJ6" si="9">IF(CB7="",NA(),CB7)</f>
        <v>1401.21</v>
      </c>
      <c r="CC6" s="22">
        <f t="shared" si="9"/>
        <v>1245.3499999999999</v>
      </c>
      <c r="CD6" s="22">
        <f t="shared" si="9"/>
        <v>1251.0899999999999</v>
      </c>
      <c r="CE6" s="22">
        <f t="shared" si="9"/>
        <v>1235.5</v>
      </c>
      <c r="CF6" s="22">
        <f t="shared" si="9"/>
        <v>390.47</v>
      </c>
      <c r="CG6" s="22">
        <f t="shared" si="9"/>
        <v>403.61</v>
      </c>
      <c r="CH6" s="22">
        <f t="shared" si="9"/>
        <v>442.82</v>
      </c>
      <c r="CI6" s="22">
        <f t="shared" si="9"/>
        <v>425.76</v>
      </c>
      <c r="CJ6" s="22">
        <f t="shared" si="9"/>
        <v>302.63</v>
      </c>
      <c r="CK6" s="21" t="str">
        <f>IF(CK7="","",IF(CK7="-","【-】","【"&amp;SUBSTITUTE(TEXT(CK7,"#,##0.00"),"-","△")&amp;"】"))</f>
        <v>【261.48】</v>
      </c>
      <c r="CL6" s="22">
        <f>IF(CL7="",NA(),CL7)</f>
        <v>31.37</v>
      </c>
      <c r="CM6" s="22">
        <f t="shared" ref="CM6:CU6" si="10">IF(CM7="",NA(),CM7)</f>
        <v>33.51</v>
      </c>
      <c r="CN6" s="22">
        <f t="shared" si="10"/>
        <v>34.93</v>
      </c>
      <c r="CO6" s="22">
        <f t="shared" si="10"/>
        <v>29.93</v>
      </c>
      <c r="CP6" s="22">
        <f t="shared" si="10"/>
        <v>27.34</v>
      </c>
      <c r="CQ6" s="22">
        <f t="shared" si="10"/>
        <v>49.08</v>
      </c>
      <c r="CR6" s="22">
        <f t="shared" si="10"/>
        <v>51.46</v>
      </c>
      <c r="CS6" s="22">
        <f t="shared" si="10"/>
        <v>51.84</v>
      </c>
      <c r="CT6" s="22">
        <f t="shared" si="10"/>
        <v>52.34</v>
      </c>
      <c r="CU6" s="22">
        <f t="shared" si="10"/>
        <v>44.87</v>
      </c>
      <c r="CV6" s="21" t="str">
        <f>IF(CV7="","",IF(CV7="-","【-】","【"&amp;SUBSTITUTE(TEXT(CV7,"#,##0.00"),"-","△")&amp;"】"))</f>
        <v>【44.68】</v>
      </c>
      <c r="CW6" s="22">
        <f>IF(CW7="",NA(),CW7)</f>
        <v>53.58</v>
      </c>
      <c r="CX6" s="22">
        <f t="shared" ref="CX6:DF6" si="11">IF(CX7="",NA(),CX7)</f>
        <v>50.64</v>
      </c>
      <c r="CY6" s="22">
        <f t="shared" si="11"/>
        <v>49.01</v>
      </c>
      <c r="CZ6" s="22">
        <f t="shared" si="11"/>
        <v>57.11</v>
      </c>
      <c r="DA6" s="22">
        <f t="shared" si="11"/>
        <v>57.97</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14842</v>
      </c>
      <c r="D7" s="24">
        <v>47</v>
      </c>
      <c r="E7" s="24">
        <v>1</v>
      </c>
      <c r="F7" s="24">
        <v>0</v>
      </c>
      <c r="G7" s="24">
        <v>0</v>
      </c>
      <c r="H7" s="24" t="s">
        <v>96</v>
      </c>
      <c r="I7" s="24" t="s">
        <v>97</v>
      </c>
      <c r="J7" s="24" t="s">
        <v>98</v>
      </c>
      <c r="K7" s="24" t="s">
        <v>99</v>
      </c>
      <c r="L7" s="24" t="s">
        <v>100</v>
      </c>
      <c r="M7" s="24" t="s">
        <v>101</v>
      </c>
      <c r="N7" s="25" t="s">
        <v>102</v>
      </c>
      <c r="O7" s="25" t="s">
        <v>103</v>
      </c>
      <c r="P7" s="25">
        <v>6.47</v>
      </c>
      <c r="Q7" s="25">
        <v>6650</v>
      </c>
      <c r="R7" s="25">
        <v>5945</v>
      </c>
      <c r="S7" s="25">
        <v>472.65</v>
      </c>
      <c r="T7" s="25">
        <v>12.58</v>
      </c>
      <c r="U7" s="25">
        <v>379</v>
      </c>
      <c r="V7" s="25">
        <v>0.34</v>
      </c>
      <c r="W7" s="25">
        <v>1114.71</v>
      </c>
      <c r="X7" s="25">
        <v>82.15</v>
      </c>
      <c r="Y7" s="25">
        <v>86.64</v>
      </c>
      <c r="Z7" s="25">
        <v>84.22</v>
      </c>
      <c r="AA7" s="25">
        <v>86.72</v>
      </c>
      <c r="AB7" s="25">
        <v>91.4</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292.25</v>
      </c>
      <c r="BF7" s="25">
        <v>250.11</v>
      </c>
      <c r="BG7" s="25">
        <v>204.51</v>
      </c>
      <c r="BH7" s="25">
        <v>164.63</v>
      </c>
      <c r="BI7" s="25">
        <v>151.32</v>
      </c>
      <c r="BJ7" s="25">
        <v>1128.72</v>
      </c>
      <c r="BK7" s="25">
        <v>1125.25</v>
      </c>
      <c r="BL7" s="25">
        <v>1157.05</v>
      </c>
      <c r="BM7" s="25">
        <v>1228.8</v>
      </c>
      <c r="BN7" s="25">
        <v>585.82000000000005</v>
      </c>
      <c r="BO7" s="25">
        <v>544.02</v>
      </c>
      <c r="BP7" s="25">
        <v>44.25</v>
      </c>
      <c r="BQ7" s="25">
        <v>33.85</v>
      </c>
      <c r="BR7" s="25">
        <v>38.54</v>
      </c>
      <c r="BS7" s="25">
        <v>37.909999999999997</v>
      </c>
      <c r="BT7" s="25">
        <v>39.44</v>
      </c>
      <c r="BU7" s="25">
        <v>41.84</v>
      </c>
      <c r="BV7" s="25">
        <v>41.44</v>
      </c>
      <c r="BW7" s="25">
        <v>37.65</v>
      </c>
      <c r="BX7" s="25">
        <v>37.31</v>
      </c>
      <c r="BY7" s="25">
        <v>50.3</v>
      </c>
      <c r="BZ7" s="25">
        <v>55.67</v>
      </c>
      <c r="CA7" s="25">
        <v>1075.8399999999999</v>
      </c>
      <c r="CB7" s="25">
        <v>1401.21</v>
      </c>
      <c r="CC7" s="25">
        <v>1245.3499999999999</v>
      </c>
      <c r="CD7" s="25">
        <v>1251.0899999999999</v>
      </c>
      <c r="CE7" s="25">
        <v>1235.5</v>
      </c>
      <c r="CF7" s="25">
        <v>390.47</v>
      </c>
      <c r="CG7" s="25">
        <v>403.61</v>
      </c>
      <c r="CH7" s="25">
        <v>442.82</v>
      </c>
      <c r="CI7" s="25">
        <v>425.76</v>
      </c>
      <c r="CJ7" s="25">
        <v>302.63</v>
      </c>
      <c r="CK7" s="25">
        <v>261.48</v>
      </c>
      <c r="CL7" s="25">
        <v>31.37</v>
      </c>
      <c r="CM7" s="25">
        <v>33.51</v>
      </c>
      <c r="CN7" s="25">
        <v>34.93</v>
      </c>
      <c r="CO7" s="25">
        <v>29.93</v>
      </c>
      <c r="CP7" s="25">
        <v>27.34</v>
      </c>
      <c r="CQ7" s="25">
        <v>49.08</v>
      </c>
      <c r="CR7" s="25">
        <v>51.46</v>
      </c>
      <c r="CS7" s="25">
        <v>51.84</v>
      </c>
      <c r="CT7" s="25">
        <v>52.34</v>
      </c>
      <c r="CU7" s="25">
        <v>44.87</v>
      </c>
      <c r="CV7" s="25">
        <v>44.68</v>
      </c>
      <c r="CW7" s="25">
        <v>53.58</v>
      </c>
      <c r="CX7" s="25">
        <v>50.64</v>
      </c>
      <c r="CY7" s="25">
        <v>49.01</v>
      </c>
      <c r="CZ7" s="25">
        <v>57.11</v>
      </c>
      <c r="DA7" s="25">
        <v>57.97</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HB135</cp:lastModifiedBy>
  <cp:lastPrinted>2026-02-06T01:11:19Z</cp:lastPrinted>
  <dcterms:created xsi:type="dcterms:W3CDTF">2025-12-12T09:26:02Z</dcterms:created>
  <dcterms:modified xsi:type="dcterms:W3CDTF">2026-02-06T01:23:46Z</dcterms:modified>
  <cp:category/>
</cp:coreProperties>
</file>