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HB135\Desktop\20260202_085040_Fw [自動無害化]【2月4日(水)〆】公営企業に係る経営比較分析表（令和６年度決算）の分析・公表について\【経営比較分析表】2024_014842_46_1718\"/>
    </mc:Choice>
  </mc:AlternateContent>
  <xr:revisionPtr revIDLastSave="0" documentId="13_ncr:1_{4D9E0497-26D6-4383-8C22-4C2AA612E4D5}" xr6:coauthVersionLast="45" xr6:coauthVersionMax="45" xr10:uidLastSave="{00000000-0000-0000-0000-000000000000}"/>
  <workbookProtection workbookAlgorithmName="SHA-512" workbookHashValue="yXFYeEXIseUn+3kxBrZxLvcjI6d4/Hc5Exu2ZREQV09d7ps2xr1trzCfR8xa7SFJJuL9SLUTfk/Q8d+/NtXKrg==" workbookSaltValue="r1nPpnYF+SlxeDrl6AAtf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I85" i="4"/>
  <c r="F85" i="4"/>
  <c r="AT10" i="4"/>
  <c r="AL10" i="4"/>
  <c r="I10" i="4"/>
  <c r="P8" i="4"/>
  <c r="I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<sst xmlns="http://schemas.openxmlformats.org/spreadsheetml/2006/main" count="319" uniqueCount="117">
  <si>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</si>
  <si>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</si>
  <si>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</si>
  <si>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</si>
  <si>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</si>
  <si>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</si>
  <si>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</si>
  <si>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</si>
  <si>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</si>
  <si>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</si>
  <si>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</si>
  <si>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</si>
  <si>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</si>
  <si>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</si>
  <si>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</si>
  <si>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</si>
  <si>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</si>
  <si>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</si>
  <si>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</si>
  <si>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</si>
  <si>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</si>
  <si>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</si>
  <si>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</si>
  <si>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</si>
  <si>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</si>
  <si>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</si>
  <si>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</si>
  <si>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</si>
  <si>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</si>
  <si>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</si>
  <si>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</si>
  <si>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</si>
  <si>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</si>
  <si>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</si>
  <si>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</si>
  <si>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</si>
  <si>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</si>
  <si>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</si>
  <si>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</si>
  <si>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</si>
  <si>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</si>
  <si>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</si>
  <si>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</si>
  <si>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</si>
  <si>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</si>
  <si>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</si>
  <si>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</si>
  <si>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</si>
  <si>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</si>
  <si>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</si>
  <si>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</si>
  <si>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</si>
  <si>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</si>
  <si>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</si>
  <si>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</si>
  <si>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</si>
  <si>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</si>
  <si>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</si>
  <si>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</si>
  <si>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</si>
  <si>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</si>
  <si>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</si>
  <si>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</si>
  <si>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</si>
  <si>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</si>
  <si>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</si>
  <si>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</si>
  <si>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</si>
  <si>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</si>
  <si>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</si>
  <si>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</si>
  <si>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</si>
  <si>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</si>
  <si>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</si>
  <si>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</si>
  <si>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</si>
  <si>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</si>
  <si>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</si>
  <si>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</si>
  <si>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</si>
  <si>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</si>
  <si>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</si>
  <si>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</si>
  <si>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</si>
  <si>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</si>
  <si>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</si>
  <si>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</si>
  <si>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</si>
  <si>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</si>
  <si>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</si>
  <si>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</si>
  <si>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</si>
  <si>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</si>
  <si>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</si>
  <si>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</si>
  <si>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</si>
  <si>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羽幌町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</si>
  <si>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</si>
  <si>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</si>
  <si>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</si>
  <si>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</si>
  <si>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</si>
  <si>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</si>
  <si>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</si>
  <si>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</si>
  <si>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</si>
  <si>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</si>
  <si>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</si>
  <si>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</si>
  <si>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</si>
  <si>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</si>
  <si>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</si>
  <si>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</si>
  <si>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</si>
  <si>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経常収支比率は、107.05％と100％を上回り、健全な経営が図られています。
　流動比率は22.57％と平均値を下回り、短期債務に対する支払い能力が低い水準にあります。
　企業債残高対給水収益比率は、689.67％と類似団体平均値を下回っていますが、全国平均を上回っています。新たな借り入れを行う場合は、本比率を確認しつつ、投資規模や料金水準が適切かどうか分析をしていく必要があります。
　経費回収率は、汚水処理にかかる費用を下水道使用料でどの程度賄えているかを示す指標ですが、3町村で実施しているスクラムミックス事業に係る費用が汚水処理費に含まれていることから類似団体平均値と比較して8.37％低い64.47％となっています。
　汚水処理原価についてもスクラムミックス事業の実施により類似団体平均値を32.22円上回る264.55円となっています。
　施設利用率は53.73％で、処理施設の稼働率を示す指標で、類似団体平均値より高い水準にあります。
　水洗化率は74.07％であり、類似団体平均値を6.69％下回っています。</t>
    <rPh sb="1" eb="5">
      <t>ケイジョウシュウシ</t>
    </rPh>
    <rPh sb="5" eb="7">
      <t>ヒリツ</t>
    </rPh>
    <rPh sb="22" eb="24">
      <t>ウワマワ</t>
    </rPh>
    <rPh sb="26" eb="28">
      <t>ケンゼン</t>
    </rPh>
    <rPh sb="29" eb="31">
      <t>ケイエイ</t>
    </rPh>
    <rPh sb="32" eb="33">
      <t>ハカ</t>
    </rPh>
    <rPh sb="42" eb="46">
      <t>リュウドウヒリツ</t>
    </rPh>
    <rPh sb="54" eb="57">
      <t>ヘイキンチ</t>
    </rPh>
    <rPh sb="58" eb="59">
      <t>シタ</t>
    </rPh>
    <rPh sb="59" eb="60">
      <t>マワ</t>
    </rPh>
    <rPh sb="62" eb="66">
      <t>タンキサイム</t>
    </rPh>
    <rPh sb="67" eb="68">
      <t>タイ</t>
    </rPh>
    <rPh sb="70" eb="72">
      <t>シハラ</t>
    </rPh>
    <rPh sb="73" eb="75">
      <t>ノウリョク</t>
    </rPh>
    <rPh sb="76" eb="77">
      <t>ヒク</t>
    </rPh>
    <rPh sb="78" eb="80">
      <t>スイジュン</t>
    </rPh>
    <rPh sb="88" eb="91">
      <t>キギョウサイ</t>
    </rPh>
    <rPh sb="91" eb="93">
      <t>ザンダカ</t>
    </rPh>
    <rPh sb="93" eb="94">
      <t>タイ</t>
    </rPh>
    <rPh sb="94" eb="98">
      <t>キュウスイシュウエキ</t>
    </rPh>
    <rPh sb="98" eb="100">
      <t>ヒリツ</t>
    </rPh>
    <rPh sb="110" eb="117">
      <t>ルイジダンタイヘイキンチ</t>
    </rPh>
    <rPh sb="118" eb="120">
      <t>シタマワ</t>
    </rPh>
    <rPh sb="127" eb="131">
      <t>ゼンコクヘイキン</t>
    </rPh>
    <rPh sb="132" eb="134">
      <t>ウワマワ</t>
    </rPh>
    <rPh sb="140" eb="141">
      <t>アラ</t>
    </rPh>
    <rPh sb="143" eb="144">
      <t>カ</t>
    </rPh>
    <rPh sb="145" eb="146">
      <t>イ</t>
    </rPh>
    <rPh sb="148" eb="149">
      <t>オコナ</t>
    </rPh>
    <rPh sb="150" eb="152">
      <t>バアイ</t>
    </rPh>
    <rPh sb="154" eb="157">
      <t>ホンヒリツ</t>
    </rPh>
    <rPh sb="158" eb="160">
      <t>カクニン</t>
    </rPh>
    <rPh sb="164" eb="168">
      <t>トウシキボ</t>
    </rPh>
    <rPh sb="169" eb="173">
      <t>リョウキンスイジュン</t>
    </rPh>
    <rPh sb="174" eb="176">
      <t>テキセツ</t>
    </rPh>
    <rPh sb="180" eb="182">
      <t>ブンセキ</t>
    </rPh>
    <rPh sb="187" eb="189">
      <t>ヒツヨウ</t>
    </rPh>
    <rPh sb="197" eb="202">
      <t>ケイヒカイシュウリツ</t>
    </rPh>
    <rPh sb="204" eb="208">
      <t>オスイショリ</t>
    </rPh>
    <rPh sb="212" eb="214">
      <t>ヒヨウ</t>
    </rPh>
    <rPh sb="215" eb="221">
      <t>ゲスイドウシヨウリョウ</t>
    </rPh>
    <rPh sb="224" eb="226">
      <t>テイド</t>
    </rPh>
    <rPh sb="226" eb="227">
      <t>マカナ</t>
    </rPh>
    <rPh sb="233" eb="234">
      <t>シメ</t>
    </rPh>
    <rPh sb="235" eb="237">
      <t>シヒョウ</t>
    </rPh>
    <rPh sb="242" eb="244">
      <t>チョウソン</t>
    </rPh>
    <rPh sb="245" eb="247">
      <t>ジッシ</t>
    </rPh>
    <rPh sb="259" eb="261">
      <t>ジギョウ</t>
    </rPh>
    <rPh sb="262" eb="263">
      <t>カカ</t>
    </rPh>
    <rPh sb="264" eb="266">
      <t>ヒヨウ</t>
    </rPh>
    <rPh sb="267" eb="272">
      <t>オスイショリヒ</t>
    </rPh>
    <rPh sb="273" eb="274">
      <t>フク</t>
    </rPh>
    <rPh sb="283" eb="289">
      <t>ルイジダンタイヘイキン</t>
    </rPh>
    <rPh sb="289" eb="290">
      <t>アタイ</t>
    </rPh>
    <rPh sb="291" eb="293">
      <t>ヒカク</t>
    </rPh>
    <rPh sb="300" eb="301">
      <t>ヒク</t>
    </rPh>
    <rPh sb="358" eb="359">
      <t>エン</t>
    </rPh>
    <rPh sb="359" eb="361">
      <t>ウワマワ</t>
    </rPh>
    <rPh sb="368" eb="369">
      <t>エン</t>
    </rPh>
    <rPh sb="379" eb="384">
      <t>シセツリヨウリツ</t>
    </rPh>
    <rPh sb="393" eb="397">
      <t>ショリシセツ</t>
    </rPh>
    <rPh sb="398" eb="401">
      <t>カドウリツ</t>
    </rPh>
    <rPh sb="402" eb="403">
      <t>シメ</t>
    </rPh>
    <rPh sb="404" eb="406">
      <t>シヒョウ</t>
    </rPh>
    <rPh sb="408" eb="412">
      <t>ルイジダンタイ</t>
    </rPh>
    <rPh sb="412" eb="415">
      <t>ヘイキンチ</t>
    </rPh>
    <rPh sb="417" eb="418">
      <t>タカ</t>
    </rPh>
    <rPh sb="419" eb="421">
      <t>スイジュン</t>
    </rPh>
    <rPh sb="429" eb="433">
      <t>スイセンカリツ</t>
    </rPh>
    <rPh sb="444" eb="451">
      <t>ルイジダンタイヘイキンチ</t>
    </rPh>
    <rPh sb="457" eb="459">
      <t>シタマワ</t>
    </rPh>
    <phoneticPr fontId="4"/>
  </si>
  <si>
    <t>　供用開始から20年以上経過し、今後は施設ストックマネジメント計画等に基づき、老朽化する施設及び管渠について計画的な整備を図る必要があります。</t>
    <rPh sb="1" eb="5">
      <t>キョウヨウカイシ</t>
    </rPh>
    <rPh sb="9" eb="10">
      <t>ネン</t>
    </rPh>
    <rPh sb="10" eb="12">
      <t>イジョウ</t>
    </rPh>
    <rPh sb="12" eb="14">
      <t>ケイカ</t>
    </rPh>
    <rPh sb="16" eb="18">
      <t>コンゴ</t>
    </rPh>
    <rPh sb="19" eb="21">
      <t>シセツ</t>
    </rPh>
    <rPh sb="31" eb="34">
      <t>ケイカクトウ</t>
    </rPh>
    <rPh sb="35" eb="36">
      <t>モト</t>
    </rPh>
    <rPh sb="39" eb="42">
      <t>ロウキュウカ</t>
    </rPh>
    <rPh sb="44" eb="46">
      <t>シセツ</t>
    </rPh>
    <rPh sb="46" eb="47">
      <t>オヨ</t>
    </rPh>
    <rPh sb="48" eb="50">
      <t>カンキョ</t>
    </rPh>
    <rPh sb="54" eb="57">
      <t>ケイカクテキ</t>
    </rPh>
    <rPh sb="58" eb="60">
      <t>セイビ</t>
    </rPh>
    <rPh sb="61" eb="62">
      <t>ハカ</t>
    </rPh>
    <rPh sb="63" eb="65">
      <t>ヒツヨウ</t>
    </rPh>
    <phoneticPr fontId="4"/>
  </si>
  <si>
    <t>　経営においては一般会計からの補助金に頼らざるを得ない状況にあります。
　下水道使用料収入確保のため、水洗化率向上対策を講じると共に関連施設等の適正な維持管理に努め、更新等に関しては、状況に応じて期間の延伸やダウンサイジングなど、トータルコストの縮減に努める必要があります。</t>
    <rPh sb="1" eb="3">
      <t>ケイエイ</t>
    </rPh>
    <rPh sb="8" eb="10">
      <t>イッパン</t>
    </rPh>
    <rPh sb="10" eb="12">
      <t>カイケイ</t>
    </rPh>
    <rPh sb="15" eb="18">
      <t>ホジョキン</t>
    </rPh>
    <rPh sb="19" eb="20">
      <t>タヨ</t>
    </rPh>
    <rPh sb="24" eb="25">
      <t>エ</t>
    </rPh>
    <rPh sb="27" eb="29">
      <t>ジョウキョウ</t>
    </rPh>
    <rPh sb="37" eb="43">
      <t>ゲスイドウシヨウリョウ</t>
    </rPh>
    <rPh sb="43" eb="47">
      <t>シュウニュウカクホ</t>
    </rPh>
    <rPh sb="51" eb="55">
      <t>スイセンカリツ</t>
    </rPh>
    <rPh sb="55" eb="59">
      <t>コウジョウタイサク</t>
    </rPh>
    <rPh sb="60" eb="61">
      <t>コウ</t>
    </rPh>
    <rPh sb="64" eb="65">
      <t>トモ</t>
    </rPh>
    <rPh sb="66" eb="71">
      <t>カンレンシセツトウ</t>
    </rPh>
    <rPh sb="72" eb="74">
      <t>テキセイ</t>
    </rPh>
    <rPh sb="75" eb="79">
      <t>イジカンリ</t>
    </rPh>
    <rPh sb="80" eb="81">
      <t>ツト</t>
    </rPh>
    <rPh sb="83" eb="86">
      <t>コウシントウ</t>
    </rPh>
    <rPh sb="87" eb="88">
      <t>カン</t>
    </rPh>
    <rPh sb="92" eb="94">
      <t>ジョウキョウ</t>
    </rPh>
    <rPh sb="95" eb="96">
      <t>オウ</t>
    </rPh>
    <rPh sb="98" eb="100">
      <t>キカン</t>
    </rPh>
    <rPh sb="101" eb="103">
      <t>エンシン</t>
    </rPh>
    <rPh sb="123" eb="125">
      <t>シュクゲン</t>
    </rPh>
    <rPh sb="126" eb="127">
      <t>ツト</t>
    </rPh>
    <rPh sb="129" eb="13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</si>
</sst>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A02-4FA5-946E-9C1AEE9987D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1A02-4FA5-946E-9C1AEE9987D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53.73</c:v>
                </c:pt>
              </c:numCache>
            </c:numRef>
          </c:val>
          <c:extLst>
            <c:ext xmlns:c16="http://schemas.microsoft.com/office/drawing/2014/chart" uri="{C3380CC4-5D6E-409C-BE32-E72D297353CC}">
              <c16:uniqueId val="{00000000-4E37-4726-89D9-4230429D118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c:ext xmlns:c16="http://schemas.microsoft.com/office/drawing/2014/chart" uri="{C3380CC4-5D6E-409C-BE32-E72D297353CC}">
              <c16:uniqueId val="{00000001-4E37-4726-89D9-4230429D118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74.069999999999993</c:v>
                </c:pt>
              </c:numCache>
            </c:numRef>
          </c:val>
          <c:extLst>
            <c:ext xmlns:c16="http://schemas.microsoft.com/office/drawing/2014/chart" uri="{C3380CC4-5D6E-409C-BE32-E72D297353CC}">
              <c16:uniqueId val="{00000000-BCBE-4C08-B147-3547410653B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c:ext xmlns:c16="http://schemas.microsoft.com/office/drawing/2014/chart" uri="{C3380CC4-5D6E-409C-BE32-E72D297353CC}">
              <c16:uniqueId val="{00000001-BCBE-4C08-B147-3547410653B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107.05</c:v>
                </c:pt>
              </c:numCache>
            </c:numRef>
          </c:val>
          <c:extLst>
            <c:ext xmlns:c16="http://schemas.microsoft.com/office/drawing/2014/chart" uri="{C3380CC4-5D6E-409C-BE32-E72D297353CC}">
              <c16:uniqueId val="{00000000-A63B-49CD-B277-BDE7CAD6BF2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c:ext xmlns:c16="http://schemas.microsoft.com/office/drawing/2014/chart" uri="{C3380CC4-5D6E-409C-BE32-E72D297353CC}">
              <c16:uniqueId val="{00000001-A63B-49CD-B277-BDE7CAD6BF2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38.97</c:v>
                </c:pt>
              </c:numCache>
            </c:numRef>
          </c:val>
          <c:extLst>
            <c:ext xmlns:c16="http://schemas.microsoft.com/office/drawing/2014/chart" uri="{C3380CC4-5D6E-409C-BE32-E72D297353CC}">
              <c16:uniqueId val="{00000000-ED5E-44D0-8222-E9F8F5ABDEB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c:ext xmlns:c16="http://schemas.microsoft.com/office/drawing/2014/chart" uri="{C3380CC4-5D6E-409C-BE32-E72D297353CC}">
              <c16:uniqueId val="{00000001-ED5E-44D0-8222-E9F8F5ABDEB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7FF-405D-A116-2BB8B7F72FD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7FF-405D-A116-2BB8B7F72FD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736-4582-AE94-D5F572E9FF4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c:ext xmlns:c16="http://schemas.microsoft.com/office/drawing/2014/chart" uri="{C3380CC4-5D6E-409C-BE32-E72D297353CC}">
              <c16:uniqueId val="{00000001-7736-4582-AE94-D5F572E9FF4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22.57</c:v>
                </c:pt>
              </c:numCache>
            </c:numRef>
          </c:val>
          <c:extLst>
            <c:ext xmlns:c16="http://schemas.microsoft.com/office/drawing/2014/chart" uri="{C3380CC4-5D6E-409C-BE32-E72D297353CC}">
              <c16:uniqueId val="{00000000-EB92-40F0-BB83-930716C77A6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c:ext xmlns:c16="http://schemas.microsoft.com/office/drawing/2014/chart" uri="{C3380CC4-5D6E-409C-BE32-E72D297353CC}">
              <c16:uniqueId val="{00000001-EB92-40F0-BB83-930716C77A6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689.67</c:v>
                </c:pt>
              </c:numCache>
            </c:numRef>
          </c:val>
          <c:extLst>
            <c:ext xmlns:c16="http://schemas.microsoft.com/office/drawing/2014/chart" uri="{C3380CC4-5D6E-409C-BE32-E72D297353CC}">
              <c16:uniqueId val="{00000000-6C91-455D-B86B-45DB869FCF5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c:ext xmlns:c16="http://schemas.microsoft.com/office/drawing/2014/chart" uri="{C3380CC4-5D6E-409C-BE32-E72D297353CC}">
              <c16:uniqueId val="{00000001-6C91-455D-B86B-45DB869FCF5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64.47</c:v>
                </c:pt>
              </c:numCache>
            </c:numRef>
          </c:val>
          <c:extLst>
            <c:ext xmlns:c16="http://schemas.microsoft.com/office/drawing/2014/chart" uri="{C3380CC4-5D6E-409C-BE32-E72D297353CC}">
              <c16:uniqueId val="{00000000-58AB-424D-9486-F87D907B2C3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c:ext xmlns:c16="http://schemas.microsoft.com/office/drawing/2014/chart" uri="{C3380CC4-5D6E-409C-BE32-E72D297353CC}">
              <c16:uniqueId val="{00000001-58AB-424D-9486-F87D907B2C3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264.55</c:v>
                </c:pt>
              </c:numCache>
            </c:numRef>
          </c:val>
          <c:extLst>
            <c:ext xmlns:c16="http://schemas.microsoft.com/office/drawing/2014/chart" uri="{C3380CC4-5D6E-409C-BE32-E72D297353CC}">
              <c16:uniqueId val="{00000000-6009-44E6-B581-DE70EF37A1F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c:ext xmlns:c16="http://schemas.microsoft.com/office/drawing/2014/chart" uri="{C3380CC4-5D6E-409C-BE32-E72D297353CC}">
              <c16:uniqueId val="{00000001-6009-44E6-B581-DE70EF37A1F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R39"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北海道　羽幌町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54">
        <f>データ!S6</f>
        <v>5945</v>
      </c>
      <c r="AM8" s="54"/>
      <c r="AN8" s="54"/>
      <c r="AO8" s="54"/>
      <c r="AP8" s="54"/>
      <c r="AQ8" s="54"/>
      <c r="AR8" s="54"/>
      <c r="AS8" s="54"/>
      <c r="AT8" s="53">
        <f>データ!T6</f>
        <v>472.65</v>
      </c>
      <c r="AU8" s="53"/>
      <c r="AV8" s="53"/>
      <c r="AW8" s="53"/>
      <c r="AX8" s="53"/>
      <c r="AY8" s="53"/>
      <c r="AZ8" s="53"/>
      <c r="BA8" s="53"/>
      <c r="BB8" s="53">
        <f>データ!U6</f>
        <v>12.58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81.7</v>
      </c>
      <c r="J10" s="53"/>
      <c r="K10" s="53"/>
      <c r="L10" s="53"/>
      <c r="M10" s="53"/>
      <c r="N10" s="53"/>
      <c r="O10" s="53"/>
      <c r="P10" s="53">
        <f>データ!P6</f>
        <v>86.27</v>
      </c>
      <c r="Q10" s="53"/>
      <c r="R10" s="53"/>
      <c r="S10" s="53"/>
      <c r="T10" s="53"/>
      <c r="U10" s="53"/>
      <c r="V10" s="53"/>
      <c r="W10" s="53">
        <f>データ!Q6</f>
        <v>94.28</v>
      </c>
      <c r="X10" s="53"/>
      <c r="Y10" s="53"/>
      <c r="Z10" s="53"/>
      <c r="AA10" s="53"/>
      <c r="AB10" s="53"/>
      <c r="AC10" s="53"/>
      <c r="AD10" s="54">
        <f>データ!R6</f>
        <v>3600</v>
      </c>
      <c r="AE10" s="54"/>
      <c r="AF10" s="54"/>
      <c r="AG10" s="54"/>
      <c r="AH10" s="54"/>
      <c r="AI10" s="54"/>
      <c r="AJ10" s="54"/>
      <c r="AK10" s="2"/>
      <c r="AL10" s="54">
        <f>データ!V6</f>
        <v>5053</v>
      </c>
      <c r="AM10" s="54"/>
      <c r="AN10" s="54"/>
      <c r="AO10" s="54"/>
      <c r="AP10" s="54"/>
      <c r="AQ10" s="54"/>
      <c r="AR10" s="54"/>
      <c r="AS10" s="54"/>
      <c r="AT10" s="53">
        <f>データ!W6</f>
        <v>2.79</v>
      </c>
      <c r="AU10" s="53"/>
      <c r="AV10" s="53"/>
      <c r="AW10" s="53"/>
      <c r="AX10" s="53"/>
      <c r="AY10" s="53"/>
      <c r="AZ10" s="53"/>
      <c r="BA10" s="53"/>
      <c r="BB10" s="53">
        <f>データ!X6</f>
        <v>1811.11</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xur/QpsKMPlqSCr2ZRpqmSXjI1wtQyB4LbvuH/RmzdJBUeI3/b03puW9xqRiuDoz32XTPQKoEhuYfhQHUawyw==" saltValue="SG8OanOLtdSA3DV9eR5cY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14842</v>
      </c>
      <c r="D6" s="19">
        <f t="shared" si="3"/>
        <v>46</v>
      </c>
      <c r="E6" s="19">
        <f t="shared" si="3"/>
        <v>17</v>
      </c>
      <c r="F6" s="19">
        <f t="shared" si="3"/>
        <v>1</v>
      </c>
      <c r="G6" s="19">
        <f t="shared" si="3"/>
        <v>0</v>
      </c>
      <c r="H6" s="19" t="str">
        <f t="shared" si="3"/>
        <v>北海道　羽幌町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81.7</v>
      </c>
      <c r="P6" s="20">
        <f t="shared" si="3"/>
        <v>86.27</v>
      </c>
      <c r="Q6" s="20">
        <f t="shared" si="3"/>
        <v>94.28</v>
      </c>
      <c r="R6" s="20">
        <f t="shared" si="3"/>
        <v>3600</v>
      </c>
      <c r="S6" s="20">
        <f t="shared" si="3"/>
        <v>5945</v>
      </c>
      <c r="T6" s="20">
        <f t="shared" si="3"/>
        <v>472.65</v>
      </c>
      <c r="U6" s="20">
        <f t="shared" si="3"/>
        <v>12.58</v>
      </c>
      <c r="V6" s="20">
        <f t="shared" si="3"/>
        <v>5053</v>
      </c>
      <c r="W6" s="20">
        <f t="shared" si="3"/>
        <v>2.79</v>
      </c>
      <c r="X6" s="20">
        <f t="shared" si="3"/>
        <v>1811.11</v>
      </c>
      <c r="Y6" s="21" t="str">
        <f>IF(Y7="",NA(),Y7)</f>
        <v>-</v>
      </c>
      <c r="Z6" s="21" t="str">
        <f t="shared" ref="Z6:AH6" si="4">IF(Z7="",NA(),Z7)</f>
        <v>-</v>
      </c>
      <c r="AA6" s="21" t="str">
        <f t="shared" si="4"/>
        <v>-</v>
      </c>
      <c r="AB6" s="21" t="str">
        <f t="shared" si="4"/>
        <v>-</v>
      </c>
      <c r="AC6" s="21">
        <f t="shared" si="4"/>
        <v>107.05</v>
      </c>
      <c r="AD6" s="21" t="str">
        <f t="shared" si="4"/>
        <v>-</v>
      </c>
      <c r="AE6" s="21" t="str">
        <f t="shared" si="4"/>
        <v>-</v>
      </c>
      <c r="AF6" s="21" t="str">
        <f t="shared" si="4"/>
        <v>-</v>
      </c>
      <c r="AG6" s="21" t="str">
        <f t="shared" si="4"/>
        <v>-</v>
      </c>
      <c r="AH6" s="21">
        <f t="shared" si="4"/>
        <v>107.83</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30.17</v>
      </c>
      <c r="AT6" s="20" t="str">
        <f>IF(AT7="","",IF(AT7="-","【-】","【"&amp;SUBSTITUTE(TEXT(AT7,"#,##0.00"),"-","△")&amp;"】"))</f>
        <v>【3.12】</v>
      </c>
      <c r="AU6" s="21" t="str">
        <f>IF(AU7="",NA(),AU7)</f>
        <v>-</v>
      </c>
      <c r="AV6" s="21" t="str">
        <f t="shared" ref="AV6:BD6" si="6">IF(AV7="",NA(),AV7)</f>
        <v>-</v>
      </c>
      <c r="AW6" s="21" t="str">
        <f t="shared" si="6"/>
        <v>-</v>
      </c>
      <c r="AX6" s="21" t="str">
        <f t="shared" si="6"/>
        <v>-</v>
      </c>
      <c r="AY6" s="21">
        <f t="shared" si="6"/>
        <v>22.57</v>
      </c>
      <c r="AZ6" s="21" t="str">
        <f t="shared" si="6"/>
        <v>-</v>
      </c>
      <c r="BA6" s="21" t="str">
        <f t="shared" si="6"/>
        <v>-</v>
      </c>
      <c r="BB6" s="21" t="str">
        <f t="shared" si="6"/>
        <v>-</v>
      </c>
      <c r="BC6" s="21" t="str">
        <f t="shared" si="6"/>
        <v>-</v>
      </c>
      <c r="BD6" s="21">
        <f t="shared" si="6"/>
        <v>56.13</v>
      </c>
      <c r="BE6" s="20" t="str">
        <f>IF(BE7="","",IF(BE7="-","【-】","【"&amp;SUBSTITUTE(TEXT(BE7,"#,##0.00"),"-","△")&amp;"】"))</f>
        <v>【82.75】</v>
      </c>
      <c r="BF6" s="21" t="str">
        <f>IF(BF7="",NA(),BF7)</f>
        <v>-</v>
      </c>
      <c r="BG6" s="21" t="str">
        <f t="shared" ref="BG6:BO6" si="7">IF(BG7="",NA(),BG7)</f>
        <v>-</v>
      </c>
      <c r="BH6" s="21" t="str">
        <f t="shared" si="7"/>
        <v>-</v>
      </c>
      <c r="BI6" s="21" t="str">
        <f t="shared" si="7"/>
        <v>-</v>
      </c>
      <c r="BJ6" s="21">
        <f t="shared" si="7"/>
        <v>689.67</v>
      </c>
      <c r="BK6" s="21" t="str">
        <f t="shared" si="7"/>
        <v>-</v>
      </c>
      <c r="BL6" s="21" t="str">
        <f t="shared" si="7"/>
        <v>-</v>
      </c>
      <c r="BM6" s="21" t="str">
        <f t="shared" si="7"/>
        <v>-</v>
      </c>
      <c r="BN6" s="21" t="str">
        <f t="shared" si="7"/>
        <v>-</v>
      </c>
      <c r="BO6" s="21">
        <f t="shared" si="7"/>
        <v>1343.89</v>
      </c>
      <c r="BP6" s="20" t="str">
        <f>IF(BP7="","",IF(BP7="-","【-】","【"&amp;SUBSTITUTE(TEXT(BP7,"#,##0.00"),"-","△")&amp;"】"))</f>
        <v>【602.56】</v>
      </c>
      <c r="BQ6" s="21" t="str">
        <f>IF(BQ7="",NA(),BQ7)</f>
        <v>-</v>
      </c>
      <c r="BR6" s="21" t="str">
        <f t="shared" ref="BR6:BZ6" si="8">IF(BR7="",NA(),BR7)</f>
        <v>-</v>
      </c>
      <c r="BS6" s="21" t="str">
        <f t="shared" si="8"/>
        <v>-</v>
      </c>
      <c r="BT6" s="21" t="str">
        <f t="shared" si="8"/>
        <v>-</v>
      </c>
      <c r="BU6" s="21">
        <f t="shared" si="8"/>
        <v>64.47</v>
      </c>
      <c r="BV6" s="21" t="str">
        <f t="shared" si="8"/>
        <v>-</v>
      </c>
      <c r="BW6" s="21" t="str">
        <f t="shared" si="8"/>
        <v>-</v>
      </c>
      <c r="BX6" s="21" t="str">
        <f t="shared" si="8"/>
        <v>-</v>
      </c>
      <c r="BY6" s="21" t="str">
        <f t="shared" si="8"/>
        <v>-</v>
      </c>
      <c r="BZ6" s="21">
        <f t="shared" si="8"/>
        <v>72.84</v>
      </c>
      <c r="CA6" s="20" t="str">
        <f>IF(CA7="","",IF(CA7="-","【-】","【"&amp;SUBSTITUTE(TEXT(CA7,"#,##0.00"),"-","△")&amp;"】"))</f>
        <v>【97.94】</v>
      </c>
      <c r="CB6" s="21" t="str">
        <f>IF(CB7="",NA(),CB7)</f>
        <v>-</v>
      </c>
      <c r="CC6" s="21" t="str">
        <f t="shared" ref="CC6:CK6" si="9">IF(CC7="",NA(),CC7)</f>
        <v>-</v>
      </c>
      <c r="CD6" s="21" t="str">
        <f t="shared" si="9"/>
        <v>-</v>
      </c>
      <c r="CE6" s="21" t="str">
        <f t="shared" si="9"/>
        <v>-</v>
      </c>
      <c r="CF6" s="21">
        <f t="shared" si="9"/>
        <v>264.55</v>
      </c>
      <c r="CG6" s="21" t="str">
        <f t="shared" si="9"/>
        <v>-</v>
      </c>
      <c r="CH6" s="21" t="str">
        <f t="shared" si="9"/>
        <v>-</v>
      </c>
      <c r="CI6" s="21" t="str">
        <f t="shared" si="9"/>
        <v>-</v>
      </c>
      <c r="CJ6" s="21" t="str">
        <f t="shared" si="9"/>
        <v>-</v>
      </c>
      <c r="CK6" s="21">
        <f t="shared" si="9"/>
        <v>232.33</v>
      </c>
      <c r="CL6" s="20" t="str">
        <f>IF(CL7="","",IF(CL7="-","【-】","【"&amp;SUBSTITUTE(TEXT(CL7,"#,##0.00"),"-","△")&amp;"】"))</f>
        <v>【140.98】</v>
      </c>
      <c r="CM6" s="21" t="str">
        <f>IF(CM7="",NA(),CM7)</f>
        <v>-</v>
      </c>
      <c r="CN6" s="21" t="str">
        <f t="shared" ref="CN6:CV6" si="10">IF(CN7="",NA(),CN7)</f>
        <v>-</v>
      </c>
      <c r="CO6" s="21" t="str">
        <f t="shared" si="10"/>
        <v>-</v>
      </c>
      <c r="CP6" s="21" t="str">
        <f t="shared" si="10"/>
        <v>-</v>
      </c>
      <c r="CQ6" s="21">
        <f t="shared" si="10"/>
        <v>53.73</v>
      </c>
      <c r="CR6" s="21" t="str">
        <f t="shared" si="10"/>
        <v>-</v>
      </c>
      <c r="CS6" s="21" t="str">
        <f t="shared" si="10"/>
        <v>-</v>
      </c>
      <c r="CT6" s="21" t="str">
        <f t="shared" si="10"/>
        <v>-</v>
      </c>
      <c r="CU6" s="21" t="str">
        <f t="shared" si="10"/>
        <v>-</v>
      </c>
      <c r="CV6" s="21">
        <f t="shared" si="10"/>
        <v>48.92</v>
      </c>
      <c r="CW6" s="20" t="str">
        <f>IF(CW7="","",IF(CW7="-","【-】","【"&amp;SUBSTITUTE(TEXT(CW7,"#,##0.00"),"-","△")&amp;"】"))</f>
        <v>【60.13】</v>
      </c>
      <c r="CX6" s="21" t="str">
        <f>IF(CX7="",NA(),CX7)</f>
        <v>-</v>
      </c>
      <c r="CY6" s="21" t="str">
        <f t="shared" ref="CY6:DG6" si="11">IF(CY7="",NA(),CY7)</f>
        <v>-</v>
      </c>
      <c r="CZ6" s="21" t="str">
        <f t="shared" si="11"/>
        <v>-</v>
      </c>
      <c r="DA6" s="21" t="str">
        <f t="shared" si="11"/>
        <v>-</v>
      </c>
      <c r="DB6" s="21">
        <f t="shared" si="11"/>
        <v>74.069999999999993</v>
      </c>
      <c r="DC6" s="21" t="str">
        <f t="shared" si="11"/>
        <v>-</v>
      </c>
      <c r="DD6" s="21" t="str">
        <f t="shared" si="11"/>
        <v>-</v>
      </c>
      <c r="DE6" s="21" t="str">
        <f t="shared" si="11"/>
        <v>-</v>
      </c>
      <c r="DF6" s="21" t="str">
        <f t="shared" si="11"/>
        <v>-</v>
      </c>
      <c r="DG6" s="21">
        <f t="shared" si="11"/>
        <v>80.760000000000005</v>
      </c>
      <c r="DH6" s="20" t="str">
        <f>IF(DH7="","",IF(DH7="-","【-】","【"&amp;SUBSTITUTE(TEXT(DH7,"#,##0.00"),"-","△")&amp;"】"))</f>
        <v>【96.00】</v>
      </c>
      <c r="DI6" s="21" t="str">
        <f>IF(DI7="",NA(),DI7)</f>
        <v>-</v>
      </c>
      <c r="DJ6" s="21" t="str">
        <f t="shared" ref="DJ6:DR6" si="12">IF(DJ7="",NA(),DJ7)</f>
        <v>-</v>
      </c>
      <c r="DK6" s="21" t="str">
        <f t="shared" si="12"/>
        <v>-</v>
      </c>
      <c r="DL6" s="21" t="str">
        <f t="shared" si="12"/>
        <v>-</v>
      </c>
      <c r="DM6" s="21">
        <f t="shared" si="12"/>
        <v>38.97</v>
      </c>
      <c r="DN6" s="21" t="str">
        <f t="shared" si="12"/>
        <v>-</v>
      </c>
      <c r="DO6" s="21" t="str">
        <f t="shared" si="12"/>
        <v>-</v>
      </c>
      <c r="DP6" s="21" t="str">
        <f t="shared" si="12"/>
        <v>-</v>
      </c>
      <c r="DQ6" s="21" t="str">
        <f t="shared" si="12"/>
        <v>-</v>
      </c>
      <c r="DR6" s="21">
        <f t="shared" si="12"/>
        <v>22.1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0.04</v>
      </c>
      <c r="EO6" s="20" t="str">
        <f>IF(EO7="","",IF(EO7="-","【-】","【"&amp;SUBSTITUTE(TEXT(EO7,"#,##0.00"),"-","△")&amp;"】"))</f>
        <v>【0.19】</v>
      </c>
    </row>
    <row r="7" spans="1:148" s="22" customFormat="1" x14ac:dyDescent="0.15">
      <c r="A7" s="14"/>
      <c r="B7" s="23">
        <v>2024</v>
      </c>
      <c r="C7" s="23">
        <v>14842</v>
      </c>
      <c r="D7" s="23">
        <v>46</v>
      </c>
      <c r="E7" s="23">
        <v>17</v>
      </c>
      <c r="F7" s="23">
        <v>1</v>
      </c>
      <c r="G7" s="23">
        <v>0</v>
      </c>
      <c r="H7" s="23" t="s">
        <v>96</v>
      </c>
      <c r="I7" s="23" t="s">
        <v>97</v>
      </c>
      <c r="J7" s="23" t="s">
        <v>98</v>
      </c>
      <c r="K7" s="23" t="s">
        <v>99</v>
      </c>
      <c r="L7" s="23" t="s">
        <v>100</v>
      </c>
      <c r="M7" s="23" t="s">
        <v>101</v>
      </c>
      <c r="N7" s="24" t="s">
        <v>102</v>
      </c>
      <c r="O7" s="24">
        <v>81.7</v>
      </c>
      <c r="P7" s="24">
        <v>86.27</v>
      </c>
      <c r="Q7" s="24">
        <v>94.28</v>
      </c>
      <c r="R7" s="24">
        <v>3600</v>
      </c>
      <c r="S7" s="24">
        <v>5945</v>
      </c>
      <c r="T7" s="24">
        <v>472.65</v>
      </c>
      <c r="U7" s="24">
        <v>12.58</v>
      </c>
      <c r="V7" s="24">
        <v>5053</v>
      </c>
      <c r="W7" s="24">
        <v>2.79</v>
      </c>
      <c r="X7" s="24">
        <v>1811.11</v>
      </c>
      <c r="Y7" s="24" t="s">
        <v>102</v>
      </c>
      <c r="Z7" s="24" t="s">
        <v>102</v>
      </c>
      <c r="AA7" s="24" t="s">
        <v>102</v>
      </c>
      <c r="AB7" s="24" t="s">
        <v>102</v>
      </c>
      <c r="AC7" s="24">
        <v>107.05</v>
      </c>
      <c r="AD7" s="24" t="s">
        <v>102</v>
      </c>
      <c r="AE7" s="24" t="s">
        <v>102</v>
      </c>
      <c r="AF7" s="24" t="s">
        <v>102</v>
      </c>
      <c r="AG7" s="24" t="s">
        <v>102</v>
      </c>
      <c r="AH7" s="24">
        <v>107.83</v>
      </c>
      <c r="AI7" s="24">
        <v>105.36</v>
      </c>
      <c r="AJ7" s="24" t="s">
        <v>102</v>
      </c>
      <c r="AK7" s="24" t="s">
        <v>102</v>
      </c>
      <c r="AL7" s="24" t="s">
        <v>102</v>
      </c>
      <c r="AM7" s="24" t="s">
        <v>102</v>
      </c>
      <c r="AN7" s="24">
        <v>0</v>
      </c>
      <c r="AO7" s="24" t="s">
        <v>102</v>
      </c>
      <c r="AP7" s="24" t="s">
        <v>102</v>
      </c>
      <c r="AQ7" s="24" t="s">
        <v>102</v>
      </c>
      <c r="AR7" s="24" t="s">
        <v>102</v>
      </c>
      <c r="AS7" s="24">
        <v>30.17</v>
      </c>
      <c r="AT7" s="24">
        <v>3.12</v>
      </c>
      <c r="AU7" s="24" t="s">
        <v>102</v>
      </c>
      <c r="AV7" s="24" t="s">
        <v>102</v>
      </c>
      <c r="AW7" s="24" t="s">
        <v>102</v>
      </c>
      <c r="AX7" s="24" t="s">
        <v>102</v>
      </c>
      <c r="AY7" s="24">
        <v>22.57</v>
      </c>
      <c r="AZ7" s="24" t="s">
        <v>102</v>
      </c>
      <c r="BA7" s="24" t="s">
        <v>102</v>
      </c>
      <c r="BB7" s="24" t="s">
        <v>102</v>
      </c>
      <c r="BC7" s="24" t="s">
        <v>102</v>
      </c>
      <c r="BD7" s="24">
        <v>56.13</v>
      </c>
      <c r="BE7" s="24">
        <v>82.75</v>
      </c>
      <c r="BF7" s="24" t="s">
        <v>102</v>
      </c>
      <c r="BG7" s="24" t="s">
        <v>102</v>
      </c>
      <c r="BH7" s="24" t="s">
        <v>102</v>
      </c>
      <c r="BI7" s="24" t="s">
        <v>102</v>
      </c>
      <c r="BJ7" s="24">
        <v>689.67</v>
      </c>
      <c r="BK7" s="24" t="s">
        <v>102</v>
      </c>
      <c r="BL7" s="24" t="s">
        <v>102</v>
      </c>
      <c r="BM7" s="24" t="s">
        <v>102</v>
      </c>
      <c r="BN7" s="24" t="s">
        <v>102</v>
      </c>
      <c r="BO7" s="24">
        <v>1343.89</v>
      </c>
      <c r="BP7" s="24">
        <v>602.55999999999995</v>
      </c>
      <c r="BQ7" s="24" t="s">
        <v>102</v>
      </c>
      <c r="BR7" s="24" t="s">
        <v>102</v>
      </c>
      <c r="BS7" s="24" t="s">
        <v>102</v>
      </c>
      <c r="BT7" s="24" t="s">
        <v>102</v>
      </c>
      <c r="BU7" s="24">
        <v>64.47</v>
      </c>
      <c r="BV7" s="24" t="s">
        <v>102</v>
      </c>
      <c r="BW7" s="24" t="s">
        <v>102</v>
      </c>
      <c r="BX7" s="24" t="s">
        <v>102</v>
      </c>
      <c r="BY7" s="24" t="s">
        <v>102</v>
      </c>
      <c r="BZ7" s="24">
        <v>72.84</v>
      </c>
      <c r="CA7" s="24">
        <v>97.94</v>
      </c>
      <c r="CB7" s="24" t="s">
        <v>102</v>
      </c>
      <c r="CC7" s="24" t="s">
        <v>102</v>
      </c>
      <c r="CD7" s="24" t="s">
        <v>102</v>
      </c>
      <c r="CE7" s="24" t="s">
        <v>102</v>
      </c>
      <c r="CF7" s="24">
        <v>264.55</v>
      </c>
      <c r="CG7" s="24" t="s">
        <v>102</v>
      </c>
      <c r="CH7" s="24" t="s">
        <v>102</v>
      </c>
      <c r="CI7" s="24" t="s">
        <v>102</v>
      </c>
      <c r="CJ7" s="24" t="s">
        <v>102</v>
      </c>
      <c r="CK7" s="24">
        <v>232.33</v>
      </c>
      <c r="CL7" s="24">
        <v>140.97999999999999</v>
      </c>
      <c r="CM7" s="24" t="s">
        <v>102</v>
      </c>
      <c r="CN7" s="24" t="s">
        <v>102</v>
      </c>
      <c r="CO7" s="24" t="s">
        <v>102</v>
      </c>
      <c r="CP7" s="24" t="s">
        <v>102</v>
      </c>
      <c r="CQ7" s="24">
        <v>53.73</v>
      </c>
      <c r="CR7" s="24" t="s">
        <v>102</v>
      </c>
      <c r="CS7" s="24" t="s">
        <v>102</v>
      </c>
      <c r="CT7" s="24" t="s">
        <v>102</v>
      </c>
      <c r="CU7" s="24" t="s">
        <v>102</v>
      </c>
      <c r="CV7" s="24">
        <v>48.92</v>
      </c>
      <c r="CW7" s="24">
        <v>60.13</v>
      </c>
      <c r="CX7" s="24" t="s">
        <v>102</v>
      </c>
      <c r="CY7" s="24" t="s">
        <v>102</v>
      </c>
      <c r="CZ7" s="24" t="s">
        <v>102</v>
      </c>
      <c r="DA7" s="24" t="s">
        <v>102</v>
      </c>
      <c r="DB7" s="24">
        <v>74.069999999999993</v>
      </c>
      <c r="DC7" s="24" t="s">
        <v>102</v>
      </c>
      <c r="DD7" s="24" t="s">
        <v>102</v>
      </c>
      <c r="DE7" s="24" t="s">
        <v>102</v>
      </c>
      <c r="DF7" s="24" t="s">
        <v>102</v>
      </c>
      <c r="DG7" s="24">
        <v>80.760000000000005</v>
      </c>
      <c r="DH7" s="24">
        <v>96</v>
      </c>
      <c r="DI7" s="24" t="s">
        <v>102</v>
      </c>
      <c r="DJ7" s="24" t="s">
        <v>102</v>
      </c>
      <c r="DK7" s="24" t="s">
        <v>102</v>
      </c>
      <c r="DL7" s="24" t="s">
        <v>102</v>
      </c>
      <c r="DM7" s="24">
        <v>38.97</v>
      </c>
      <c r="DN7" s="24" t="s">
        <v>102</v>
      </c>
      <c r="DO7" s="24" t="s">
        <v>102</v>
      </c>
      <c r="DP7" s="24" t="s">
        <v>102</v>
      </c>
      <c r="DQ7" s="24" t="s">
        <v>102</v>
      </c>
      <c r="DR7" s="24">
        <v>22.1</v>
      </c>
      <c r="DS7" s="24">
        <v>42.2</v>
      </c>
      <c r="DT7" s="24" t="s">
        <v>102</v>
      </c>
      <c r="DU7" s="24" t="s">
        <v>102</v>
      </c>
      <c r="DV7" s="24" t="s">
        <v>102</v>
      </c>
      <c r="DW7" s="24" t="s">
        <v>102</v>
      </c>
      <c r="DX7" s="24">
        <v>0</v>
      </c>
      <c r="DY7" s="24" t="s">
        <v>102</v>
      </c>
      <c r="DZ7" s="24" t="s">
        <v>102</v>
      </c>
      <c r="EA7" s="24" t="s">
        <v>102</v>
      </c>
      <c r="EB7" s="24" t="s">
        <v>102</v>
      </c>
      <c r="EC7" s="24">
        <v>0</v>
      </c>
      <c r="ED7" s="24">
        <v>9.4600000000000009</v>
      </c>
      <c r="EE7" s="24" t="s">
        <v>102</v>
      </c>
      <c r="EF7" s="24" t="s">
        <v>102</v>
      </c>
      <c r="EG7" s="24" t="s">
        <v>102</v>
      </c>
      <c r="EH7" s="24" t="s">
        <v>102</v>
      </c>
      <c r="EI7" s="24">
        <v>0</v>
      </c>
      <c r="EJ7" s="24" t="s">
        <v>102</v>
      </c>
      <c r="EK7" s="24" t="s">
        <v>102</v>
      </c>
      <c r="EL7" s="24" t="s">
        <v>102</v>
      </c>
      <c r="EM7" s="24" t="s">
        <v>102</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HB135</cp:lastModifiedBy>
  <cp:lastPrinted>2026-02-06T02:14:32Z</cp:lastPrinted>
  <dcterms:created xsi:type="dcterms:W3CDTF">2025-12-23T05:55:50Z</dcterms:created>
  <dcterms:modified xsi:type="dcterms:W3CDTF">2026-02-06T02:18:50Z</dcterms:modified>
  <cp:category/>
</cp:coreProperties>
</file>